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19\ENERO\"/>
    </mc:Choice>
  </mc:AlternateContent>
  <bookViews>
    <workbookView xWindow="30" yWindow="990" windowWidth="19050" windowHeight="10470" tabRatio="916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8" sheetId="38" r:id="rId18"/>
  </sheets>
  <definedNames>
    <definedName name="_xlnm._FilterDatabase" localSheetId="1" hidden="1">'C-2'!$C$7:$E$23</definedName>
    <definedName name="_xlnm.Print_Area" localSheetId="0">'C-1'!$B$1:$G$35</definedName>
    <definedName name="_xlnm.Print_Area" localSheetId="10">'C-10'!$A$1:$Q$59</definedName>
    <definedName name="_xlnm.Print_Area" localSheetId="11">'C-11'!$A$1:$D$11</definedName>
    <definedName name="_xlnm.Print_Area" localSheetId="12">'C-12'!$A$1:$L$68</definedName>
    <definedName name="_xlnm.Print_Area" localSheetId="13">'C-13'!$A$1:$L$57</definedName>
    <definedName name="_xlnm.Print_Area" localSheetId="14">'C-14'!$A$1:$L$45</definedName>
    <definedName name="_xlnm.Print_Area" localSheetId="15">'C-15'!$A$1:$B$9</definedName>
    <definedName name="_xlnm.Print_Area" localSheetId="16">'C-16'!$A$1:$B$32</definedName>
    <definedName name="_xlnm.Print_Area" localSheetId="1">'C-2'!$A$1:$F$43</definedName>
    <definedName name="_xlnm.Print_Area" localSheetId="2">'C-3'!$A$1:$E$34</definedName>
    <definedName name="_xlnm.Print_Area" localSheetId="3">'C-4'!$A$1:$D$11</definedName>
    <definedName name="_xlnm.Print_Area" localSheetId="4">'C-5'!$A$1:$Q$58</definedName>
    <definedName name="_xlnm.Print_Area" localSheetId="5">'C-6'!$A$1:$Q$73</definedName>
    <definedName name="_xlnm.Print_Area" localSheetId="7">'C-7'!$A$1:$D$57</definedName>
    <definedName name="_xlnm.Print_Area" localSheetId="6">'C-7 (2)'!$A$1:$D$57</definedName>
    <definedName name="_xlnm.Print_Area" localSheetId="8">'C-8'!$A$1:$D$46</definedName>
    <definedName name="_xlnm.Print_Area" localSheetId="9">'C-9'!$A$1:$E$31</definedName>
  </definedNames>
  <calcPr calcId="162913"/>
</workbook>
</file>

<file path=xl/calcChain.xml><?xml version="1.0" encoding="utf-8"?>
<calcChain xmlns="http://schemas.openxmlformats.org/spreadsheetml/2006/main">
  <c r="H47" i="3" l="1"/>
  <c r="G41" i="37"/>
  <c r="L16" i="27"/>
  <c r="L15" i="27"/>
  <c r="L13" i="27"/>
  <c r="L12" i="27"/>
  <c r="L11" i="27"/>
  <c r="L10" i="27"/>
  <c r="L18" i="27"/>
  <c r="L17" i="27"/>
  <c r="L14" i="27"/>
  <c r="L9" i="27"/>
  <c r="L17" i="26"/>
  <c r="L16" i="26"/>
  <c r="L13" i="26"/>
  <c r="L12" i="26"/>
  <c r="L11" i="26"/>
  <c r="L10" i="26"/>
  <c r="L19" i="26"/>
  <c r="L18" i="26"/>
  <c r="L15" i="26"/>
  <c r="L14" i="26"/>
  <c r="W9" i="20" l="1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W37" i="20"/>
  <c r="X37" i="20"/>
  <c r="Y37" i="20"/>
  <c r="Z37" i="20"/>
  <c r="AA37" i="20"/>
  <c r="AB37" i="20"/>
  <c r="AC37" i="20"/>
  <c r="AD37" i="20"/>
  <c r="AE37" i="20"/>
  <c r="AF37" i="20"/>
  <c r="AG37" i="20"/>
  <c r="AH37" i="20"/>
  <c r="AI37" i="20"/>
  <c r="AJ37" i="20"/>
  <c r="AK37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AI38" i="20"/>
  <c r="AJ38" i="20"/>
  <c r="AK38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AI39" i="20"/>
  <c r="AJ39" i="20"/>
  <c r="AK39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AI40" i="20"/>
  <c r="AJ40" i="20"/>
  <c r="AK40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AM23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AL31" i="19"/>
  <c r="AM31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D10" i="38" l="1"/>
  <c r="C11" i="38"/>
  <c r="B11" i="38"/>
  <c r="D9" i="38"/>
  <c r="D8" i="38"/>
  <c r="D11" i="38" s="1"/>
  <c r="E34" i="17"/>
  <c r="C9" i="25"/>
  <c r="B9" i="25"/>
  <c r="D14" i="3"/>
  <c r="D13" i="3"/>
  <c r="D12" i="3"/>
  <c r="D11" i="3"/>
  <c r="D42" i="37"/>
  <c r="D41" i="37"/>
  <c r="D40" i="37"/>
  <c r="D39" i="37"/>
  <c r="G34" i="33" l="1"/>
  <c r="F34" i="33"/>
  <c r="H25" i="27"/>
  <c r="G25" i="27"/>
  <c r="F25" i="27"/>
  <c r="E25" i="27"/>
  <c r="L22" i="26"/>
  <c r="L21" i="26"/>
  <c r="L20" i="26"/>
  <c r="L9" i="26"/>
  <c r="G25" i="26"/>
  <c r="Q24" i="19"/>
  <c r="Q23" i="19"/>
  <c r="L22" i="27" l="1"/>
  <c r="L21" i="27"/>
  <c r="D34" i="33"/>
  <c r="C34" i="33"/>
  <c r="H34" i="33"/>
  <c r="E34" i="33"/>
  <c r="C25" i="27"/>
  <c r="J25" i="27"/>
  <c r="E25" i="26"/>
  <c r="D25" i="26"/>
  <c r="H25" i="26"/>
  <c r="F25" i="26"/>
  <c r="D45" i="37"/>
  <c r="D44" i="37"/>
  <c r="D43" i="37"/>
  <c r="D38" i="37"/>
  <c r="B47" i="37"/>
  <c r="C47" i="37"/>
  <c r="W8" i="20"/>
  <c r="Q29" i="20"/>
  <c r="Q28" i="20"/>
  <c r="Q27" i="20"/>
  <c r="Q26" i="20"/>
  <c r="Q25" i="20"/>
  <c r="Q24" i="20"/>
  <c r="Y7" i="19"/>
  <c r="Q18" i="19"/>
  <c r="Q17" i="19"/>
  <c r="Q16" i="19"/>
  <c r="Q15" i="19"/>
  <c r="L24" i="27" l="1"/>
  <c r="L23" i="27"/>
  <c r="M34" i="32" l="1"/>
  <c r="D25" i="3"/>
  <c r="D24" i="3"/>
  <c r="M43" i="20"/>
  <c r="K32" i="19"/>
  <c r="W9" i="32" l="1"/>
  <c r="X9" i="32"/>
  <c r="Y9" i="32"/>
  <c r="Z9" i="32"/>
  <c r="AA9" i="32"/>
  <c r="AB9" i="32"/>
  <c r="AC9" i="32"/>
  <c r="AD9" i="32"/>
  <c r="AE9" i="32"/>
  <c r="AF9" i="32"/>
  <c r="AG9" i="32"/>
  <c r="AH9" i="32"/>
  <c r="AI9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AI10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AI11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AI20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AI25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AI27" i="32"/>
  <c r="W28" i="32"/>
  <c r="X28" i="32"/>
  <c r="Y28" i="32"/>
  <c r="Z28" i="32"/>
  <c r="AA28" i="32"/>
  <c r="AB28" i="32"/>
  <c r="AC28" i="32"/>
  <c r="AD28" i="32"/>
  <c r="AE28" i="32"/>
  <c r="AF28" i="32"/>
  <c r="AG28" i="32"/>
  <c r="AH28" i="32"/>
  <c r="AI28" i="32"/>
  <c r="W29" i="32"/>
  <c r="X29" i="32"/>
  <c r="Y29" i="32"/>
  <c r="Z29" i="32"/>
  <c r="AA29" i="32"/>
  <c r="AB29" i="32"/>
  <c r="AC29" i="32"/>
  <c r="AD29" i="32"/>
  <c r="AE29" i="32"/>
  <c r="AF29" i="32"/>
  <c r="AG29" i="32"/>
  <c r="AH29" i="32"/>
  <c r="AI29" i="32"/>
  <c r="W30" i="32"/>
  <c r="X30" i="32"/>
  <c r="Y30" i="32"/>
  <c r="Z30" i="32"/>
  <c r="AA30" i="32"/>
  <c r="AB30" i="32"/>
  <c r="AC30" i="32"/>
  <c r="AD30" i="32"/>
  <c r="AE30" i="32"/>
  <c r="AF30" i="32"/>
  <c r="AG30" i="32"/>
  <c r="AH30" i="32"/>
  <c r="AI30" i="32"/>
  <c r="W31" i="32"/>
  <c r="X31" i="32"/>
  <c r="Y31" i="32"/>
  <c r="Z31" i="32"/>
  <c r="AA31" i="32"/>
  <c r="AB31" i="32"/>
  <c r="AC31" i="32"/>
  <c r="AD31" i="32"/>
  <c r="AE31" i="32"/>
  <c r="AF31" i="32"/>
  <c r="AG31" i="32"/>
  <c r="AH31" i="32"/>
  <c r="AI31" i="32"/>
  <c r="W32" i="32"/>
  <c r="X32" i="32"/>
  <c r="Y32" i="32"/>
  <c r="Z32" i="32"/>
  <c r="AA32" i="32"/>
  <c r="AB32" i="32"/>
  <c r="AC32" i="32"/>
  <c r="AD32" i="32"/>
  <c r="AE32" i="32"/>
  <c r="AF32" i="32"/>
  <c r="AG32" i="32"/>
  <c r="AH32" i="32"/>
  <c r="AI32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Q37" i="20"/>
  <c r="Q36" i="20"/>
  <c r="C9" i="7"/>
  <c r="B9" i="7"/>
  <c r="J34" i="33" l="1"/>
  <c r="I25" i="27"/>
  <c r="K25" i="27"/>
  <c r="D25" i="27"/>
  <c r="B25" i="27"/>
  <c r="D25" i="37"/>
  <c r="D24" i="37"/>
  <c r="D23" i="37"/>
  <c r="D22" i="37"/>
  <c r="D21" i="37"/>
  <c r="D20" i="37"/>
  <c r="D19" i="37"/>
  <c r="D18" i="37"/>
  <c r="D17" i="37"/>
  <c r="D16" i="37"/>
  <c r="G62" i="37" l="1"/>
  <c r="U19" i="20"/>
  <c r="L24" i="26"/>
  <c r="L23" i="26"/>
  <c r="D23" i="3"/>
  <c r="D22" i="3"/>
  <c r="Q28" i="19"/>
  <c r="Q27" i="19"/>
  <c r="U12" i="19" l="1"/>
  <c r="I34" i="33"/>
  <c r="J25" i="26"/>
  <c r="N34" i="32" l="1"/>
  <c r="D21" i="3"/>
  <c r="D20" i="3"/>
  <c r="N43" i="20"/>
  <c r="Q7" i="19"/>
  <c r="V7" i="19"/>
  <c r="Q8" i="19"/>
  <c r="V8" i="19"/>
  <c r="Q9" i="19"/>
  <c r="V9" i="19"/>
  <c r="Q10" i="19"/>
  <c r="V10" i="19"/>
  <c r="Q11" i="19"/>
  <c r="Q12" i="19"/>
  <c r="Q13" i="19"/>
  <c r="Q14" i="19"/>
  <c r="Q19" i="19"/>
  <c r="V11" i="19"/>
  <c r="Q20" i="19"/>
  <c r="Q21" i="19"/>
  <c r="Q22" i="19"/>
  <c r="Q25" i="19"/>
  <c r="Q26" i="19"/>
  <c r="Q29" i="19"/>
  <c r="Q30" i="19"/>
  <c r="Q31" i="19"/>
  <c r="B32" i="19"/>
  <c r="C32" i="19"/>
  <c r="D32" i="19"/>
  <c r="E32" i="19"/>
  <c r="F32" i="19"/>
  <c r="G32" i="19"/>
  <c r="H32" i="19"/>
  <c r="I32" i="19"/>
  <c r="J32" i="19"/>
  <c r="L32" i="19"/>
  <c r="M32" i="19"/>
  <c r="N32" i="19"/>
  <c r="O32" i="19"/>
  <c r="P32" i="19"/>
  <c r="B12" i="29" l="1"/>
  <c r="B8" i="28"/>
  <c r="K34" i="33"/>
  <c r="B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20" i="27"/>
  <c r="L19" i="27"/>
  <c r="L8" i="27"/>
  <c r="K25" i="26"/>
  <c r="I25" i="26"/>
  <c r="C25" i="26"/>
  <c r="B25" i="26"/>
  <c r="L8" i="26"/>
  <c r="D8" i="25"/>
  <c r="D9" i="25" s="1"/>
  <c r="P34" i="32"/>
  <c r="O34" i="32"/>
  <c r="L34" i="32"/>
  <c r="K34" i="32"/>
  <c r="J34" i="32"/>
  <c r="I34" i="32"/>
  <c r="H34" i="32"/>
  <c r="G34" i="32"/>
  <c r="F34" i="32"/>
  <c r="E34" i="32"/>
  <c r="D34" i="32"/>
  <c r="C34" i="32"/>
  <c r="B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T15" i="32"/>
  <c r="Q14" i="32"/>
  <c r="Q13" i="32"/>
  <c r="Q12" i="32"/>
  <c r="Q11" i="32"/>
  <c r="Q10" i="32"/>
  <c r="Q9" i="32"/>
  <c r="W8" i="32"/>
  <c r="Q8" i="32"/>
  <c r="C26" i="3"/>
  <c r="B26" i="3"/>
  <c r="D19" i="3"/>
  <c r="D18" i="3"/>
  <c r="D17" i="3"/>
  <c r="D16" i="3"/>
  <c r="D15" i="3"/>
  <c r="D10" i="3"/>
  <c r="D9" i="3"/>
  <c r="D8" i="3"/>
  <c r="D14" i="9"/>
  <c r="H7" i="9" s="1"/>
  <c r="D13" i="9"/>
  <c r="H12" i="9" s="1"/>
  <c r="D12" i="9"/>
  <c r="D11" i="9"/>
  <c r="H9" i="9" s="1"/>
  <c r="D10" i="9"/>
  <c r="H11" i="9" s="1"/>
  <c r="C9" i="9"/>
  <c r="C15" i="9" s="1"/>
  <c r="B9" i="9"/>
  <c r="D8" i="9"/>
  <c r="H8" i="9" s="1"/>
  <c r="H55" i="6"/>
  <c r="G55" i="6"/>
  <c r="H54" i="6"/>
  <c r="H53" i="6"/>
  <c r="H52" i="6"/>
  <c r="H51" i="6"/>
  <c r="H50" i="6"/>
  <c r="H49" i="6"/>
  <c r="H48" i="6"/>
  <c r="D46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H61" i="37"/>
  <c r="H60" i="37"/>
  <c r="H59" i="37"/>
  <c r="H58" i="37"/>
  <c r="H57" i="37"/>
  <c r="H56" i="37"/>
  <c r="H55" i="37"/>
  <c r="H54" i="37"/>
  <c r="H53" i="37"/>
  <c r="H52" i="37"/>
  <c r="H51" i="37"/>
  <c r="D46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15" i="37"/>
  <c r="D14" i="37"/>
  <c r="D13" i="37"/>
  <c r="D12" i="37"/>
  <c r="D11" i="37"/>
  <c r="D10" i="37"/>
  <c r="D9" i="37"/>
  <c r="D8" i="37"/>
  <c r="Y127" i="20"/>
  <c r="X97" i="20"/>
  <c r="V58" i="20"/>
  <c r="P43" i="20"/>
  <c r="O43" i="20"/>
  <c r="L43" i="20"/>
  <c r="K43" i="20"/>
  <c r="J43" i="20"/>
  <c r="I43" i="20"/>
  <c r="H43" i="20"/>
  <c r="G43" i="20"/>
  <c r="F43" i="20"/>
  <c r="E43" i="20"/>
  <c r="D43" i="20"/>
  <c r="C43" i="20"/>
  <c r="B43" i="20"/>
  <c r="Q42" i="20"/>
  <c r="Q41" i="20"/>
  <c r="Q40" i="20"/>
  <c r="Q39" i="20"/>
  <c r="Q38" i="20"/>
  <c r="Q35" i="20"/>
  <c r="Q34" i="20"/>
  <c r="Q33" i="20"/>
  <c r="Q32" i="20"/>
  <c r="Q31" i="20"/>
  <c r="Q30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V6" i="19"/>
  <c r="V5" i="19"/>
  <c r="V4" i="19"/>
  <c r="D8" i="7"/>
  <c r="D9" i="7" s="1"/>
  <c r="D18" i="8"/>
  <c r="C18" i="8"/>
  <c r="B18" i="8"/>
  <c r="E17" i="8"/>
  <c r="E16" i="8"/>
  <c r="E15" i="8"/>
  <c r="E14" i="8"/>
  <c r="E13" i="8"/>
  <c r="J12" i="8"/>
  <c r="E12" i="8"/>
  <c r="E11" i="8"/>
  <c r="E10" i="8"/>
  <c r="E9" i="8"/>
  <c r="E8" i="8"/>
  <c r="K115" i="18"/>
  <c r="L113" i="18"/>
  <c r="L112" i="18"/>
  <c r="L111" i="18"/>
  <c r="L110" i="18"/>
  <c r="L109" i="18"/>
  <c r="L108" i="18"/>
  <c r="L107" i="18"/>
  <c r="L106" i="18"/>
  <c r="L105" i="18"/>
  <c r="J24" i="18"/>
  <c r="K10" i="18" s="1"/>
  <c r="E24" i="18"/>
  <c r="D24" i="18"/>
  <c r="C24" i="18"/>
  <c r="B24" i="18"/>
  <c r="F23" i="18"/>
  <c r="F22" i="18"/>
  <c r="O21" i="18"/>
  <c r="F21" i="18"/>
  <c r="F20" i="18"/>
  <c r="F19" i="18"/>
  <c r="F18" i="18"/>
  <c r="F17" i="18"/>
  <c r="F16" i="18"/>
  <c r="J15" i="18"/>
  <c r="F15" i="18"/>
  <c r="F14" i="18"/>
  <c r="F13" i="18"/>
  <c r="F12" i="18"/>
  <c r="F11" i="18"/>
  <c r="F10" i="18"/>
  <c r="F9" i="18"/>
  <c r="F8" i="18"/>
  <c r="F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K15" i="18" l="1"/>
  <c r="U14" i="32"/>
  <c r="U4" i="32"/>
  <c r="U5" i="32"/>
  <c r="U6" i="32"/>
  <c r="U7" i="32"/>
  <c r="U8" i="32"/>
  <c r="U9" i="32"/>
  <c r="U10" i="32"/>
  <c r="U11" i="32"/>
  <c r="U12" i="32"/>
  <c r="U13" i="32"/>
  <c r="L25" i="27"/>
  <c r="K22" i="18"/>
  <c r="K6" i="18"/>
  <c r="K8" i="18"/>
  <c r="D9" i="9"/>
  <c r="D15" i="9" s="1"/>
  <c r="E11" i="9" s="1"/>
  <c r="K23" i="18"/>
  <c r="K17" i="18"/>
  <c r="K16" i="18"/>
  <c r="K11" i="18"/>
  <c r="K20" i="18"/>
  <c r="K12" i="18"/>
  <c r="K18" i="18"/>
  <c r="K7" i="18"/>
  <c r="K13" i="18"/>
  <c r="K19" i="18"/>
  <c r="K14" i="18"/>
  <c r="K24" i="18"/>
  <c r="K21" i="18"/>
  <c r="K9" i="18"/>
  <c r="L34" i="33"/>
  <c r="L25" i="26"/>
  <c r="E18" i="8"/>
  <c r="Q34" i="32"/>
  <c r="D26" i="3"/>
  <c r="D47" i="37"/>
  <c r="Q43" i="20"/>
  <c r="Q32" i="19"/>
  <c r="F24" i="18"/>
  <c r="G34" i="17"/>
  <c r="H10" i="9"/>
  <c r="K9" i="9" s="1"/>
  <c r="B15" i="9"/>
  <c r="K32" i="17" l="1"/>
  <c r="N32" i="17"/>
  <c r="J32" i="17"/>
  <c r="M32" i="17"/>
  <c r="E13" i="9"/>
  <c r="E12" i="9"/>
  <c r="L32" i="17"/>
  <c r="H13" i="9"/>
  <c r="M9" i="9"/>
  <c r="E15" i="9"/>
  <c r="E8" i="9"/>
  <c r="E14" i="9"/>
  <c r="E10" i="9"/>
  <c r="E9" i="9"/>
  <c r="I11" i="9" l="1"/>
  <c r="I8" i="9"/>
  <c r="I9" i="9"/>
  <c r="I7" i="9"/>
  <c r="I10" i="9"/>
</calcChain>
</file>

<file path=xl/sharedStrings.xml><?xml version="1.0" encoding="utf-8"?>
<sst xmlns="http://schemas.openxmlformats.org/spreadsheetml/2006/main" count="958" uniqueCount="305">
  <si>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</si>
  <si>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</si>
  <si>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</si>
  <si>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</si>
  <si>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</si>
  <si>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</si>
  <si>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</si>
  <si>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</si>
  <si>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</si>
  <si>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</si>
  <si>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</si>
  <si>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</si>
  <si>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</si>
  <si>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</si>
  <si>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</si>
  <si>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</si>
  <si>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</si>
  <si>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</si>
  <si>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</si>
  <si>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</si>
  <si>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</si>
  <si>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</si>
  <si>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</si>
  <si>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</si>
  <si>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</si>
  <si>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</si>
  <si>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</si>
  <si>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</si>
  <si>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</si>
  <si>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</si>
  <si>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</si>
  <si>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</si>
  <si>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</si>
  <si>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</si>
  <si>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</si>
  <si>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</si>
  <si>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ESCORIACIONES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</si>
  <si>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</si>
  <si>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</si>
  <si>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</si>
  <si>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</si>
  <si>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</si>
  <si>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</si>
  <si>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</si>
  <si>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</si>
  <si>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</si>
  <si>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</si>
  <si>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</si>
  <si>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</si>
  <si>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</si>
  <si>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</si>
  <si>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</si>
  <si>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</si>
  <si>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</si>
  <si>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</si>
  <si>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</si>
  <si>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</si>
  <si>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ANCASH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</si>
  <si>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</si>
  <si>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</si>
  <si>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</si>
  <si>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</si>
  <si>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</si>
  <si>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</si>
  <si>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</si>
  <si>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</si>
  <si>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</si>
  <si>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</si>
  <si>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</si>
  <si>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</si>
  <si>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</si>
  <si>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</si>
  <si>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</si>
  <si>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</si>
  <si>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</si>
  <si>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</si>
  <si>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</si>
  <si>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</si>
  <si>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</si>
  <si>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</si>
  <si>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</si>
  <si>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</si>
  <si>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</si>
  <si>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</si>
  <si>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</si>
  <si>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</si>
  <si>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</si>
  <si>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</si>
  <si>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</si>
  <si>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</si>
  <si>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</si>
  <si>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</si>
  <si>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</si>
  <si>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</si>
  <si>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</si>
  <si>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</si>
  <si>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</si>
  <si>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</si>
  <si>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</si>
  <si>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</si>
  <si>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</si>
  <si>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</si>
  <si>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</si>
  <si>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</si>
  <si>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</si>
  <si>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</si>
  <si>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</si>
  <si>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</si>
  <si>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</si>
  <si>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</si>
  <si>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</si>
  <si>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</si>
  <si>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</si>
  <si>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</si>
  <si>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</si>
  <si>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</si>
  <si>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</si>
  <si>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</si>
  <si>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</si>
  <si>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</si>
  <si>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</si>
  <si>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</si>
  <si>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</si>
  <si>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</si>
  <si>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</si>
  <si>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</si>
  <si>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</si>
  <si>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</si>
  <si>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</si>
  <si>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</si>
  <si>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</si>
  <si>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</si>
  <si>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</si>
  <si>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</si>
  <si>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</si>
  <si>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</si>
  <si>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</si>
  <si>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</si>
  <si>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</si>
  <si>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</si>
  <si>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</si>
  <si>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</si>
  <si>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</si>
  <si>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</si>
  <si>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</si>
  <si>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</si>
  <si>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</si>
  <si>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</si>
  <si>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</si>
  <si>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</si>
  <si>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</si>
  <si>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</si>
  <si>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</si>
  <si>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</si>
  <si>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</si>
  <si>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</si>
  <si>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</si>
  <si>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</si>
  <si>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</si>
  <si>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</si>
  <si>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</si>
  <si>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</si>
  <si>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</si>
  <si>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</si>
  <si>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</si>
  <si>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</si>
  <si>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</si>
  <si>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</si>
  <si>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</si>
  <si>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</si>
  <si>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</si>
  <si>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</si>
  <si>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</si>
  <si>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</si>
  <si>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</si>
  <si>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</si>
  <si>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</si>
  <si>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</si>
  <si>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</si>
  <si>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</si>
  <si>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</si>
  <si>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</si>
  <si>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</si>
  <si>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</si>
  <si>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</si>
  <si>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</si>
  <si>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</si>
  <si>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</si>
  <si>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</si>
  <si>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</si>
  <si>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</si>
  <si>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</si>
  <si>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</si>
  <si>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</si>
  <si>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</si>
  <si>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</si>
  <si>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</si>
  <si>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</si>
  <si>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</si>
  <si>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</si>
  <si>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</si>
  <si>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</si>
  <si>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I  TRANSPORTES, ALMACENAM. Y COMUN,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</si>
  <si>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</si>
  <si>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</si>
  <si>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</si>
  <si>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</si>
  <si>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</si>
  <si>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</si>
  <si>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</si>
  <si>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</si>
  <si>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</si>
  <si>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</si>
  <si>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</si>
  <si>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CONTACTO CON MATERIAS CALIENTES O INCANDESCENTES</t>
  </si>
  <si>
    <t>FGDF</t>
  </si>
  <si>
    <t>DFGDFD</t>
  </si>
  <si>
    <t>FDS</t>
  </si>
  <si>
    <t>SDSFS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</si>
  <si>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</si>
  <si>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</si>
  <si>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</si>
  <si>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</si>
  <si>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</si>
  <si>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</si>
  <si>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</si>
  <si>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</si>
  <si>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</si>
  <si>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</si>
  <si>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</si>
  <si>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</si>
  <si>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REJILLAS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</si>
  <si>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</si>
  <si>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</si>
  <si>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</si>
  <si>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</si>
  <si>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BANCOS DE TRABAJO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</si>
  <si>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</si>
  <si>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</si>
  <si>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</si>
  <si>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</si>
  <si>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</si>
  <si>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</si>
  <si>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</si>
  <si>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</si>
  <si>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</si>
  <si>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</si>
  <si>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</si>
  <si>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</si>
  <si>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</si>
  <si>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</si>
  <si>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</si>
  <si>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</si>
  <si>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</si>
  <si>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17</t>
  </si>
  <si>
    <t>ANEXO N° 01</t>
  </si>
  <si>
    <t>M</t>
  </si>
  <si>
    <t>J</t>
  </si>
  <si>
    <t>DERRUMBES O DESPLOMES DE INSTALACIONES</t>
  </si>
  <si>
    <t>CONTACTO CON FUEGO</t>
  </si>
  <si>
    <t>PASARELAS</t>
  </si>
  <si>
    <t>HERIDAS CONTUSAS (POR GOLPES O DE BORDES IRREGULARES)</t>
  </si>
  <si>
    <t>INCENDIO</t>
  </si>
  <si>
    <t>ESCRITORIOS</t>
  </si>
  <si>
    <t>APARATO DIGESTIVO EN GENERAL</t>
  </si>
  <si>
    <t>INTOXICACIONES POR PLAGUICIDAS</t>
  </si>
  <si>
    <t>NOTIFICACIONES DE ENFERMEDADES OCUPACIONALES POR SEXO, SEGÚN TIPO DE ENFERMEDAD</t>
  </si>
  <si>
    <t>TIPO DE ENFERMEDAD</t>
  </si>
  <si>
    <t>ATROPELLAMIENTO POR ANIMALES</t>
  </si>
  <si>
    <t>MAQUINAS Y EQUIPOS EN GENERAL</t>
  </si>
  <si>
    <t>HERIDA DE BALA</t>
  </si>
  <si>
    <t>* Incluye agentes causantes con menos de 21 casos</t>
  </si>
  <si>
    <t>EFECTOS DE ELECTRICIDAD</t>
  </si>
  <si>
    <t>HIPOACUSIA O SORDERA PROVOCADA POR EL RUIDO</t>
  </si>
  <si>
    <t>NEUMOCONIOSIS POR EXPOSICIÓN A POLVO DE CARBÓN</t>
  </si>
  <si>
    <t>ENERO 2019</t>
  </si>
  <si>
    <t xml:space="preserve">                              </t>
  </si>
  <si>
    <t xml:space="preserve">                                  </t>
  </si>
  <si>
    <t>2019</t>
  </si>
  <si>
    <t>ARCHIVOS</t>
  </si>
  <si>
    <t>DERRUMBE DE UNA CONSTRUCCION</t>
  </si>
  <si>
    <t>ENFERMEDADES PROVOCADAS POR POSTURAS FORZADAS Y MOVIMIENTOS REPETIDOS EN EL TRABAJO</t>
  </si>
  <si>
    <t>AGRESIÓN CON ARMAS</t>
  </si>
  <si>
    <t>GOLPES POR OBJETOS (EXCEPTO CAÍDAS)</t>
  </si>
  <si>
    <t>CAÍDA DE OBJETOS</t>
  </si>
  <si>
    <t>CAÍDA DE PERSONAS A NIVEL</t>
  </si>
  <si>
    <t>CAÍDA DE PERSONAL DE ALTURA</t>
  </si>
  <si>
    <t>CAÍDA DE CARGAS IZADAS(CONTENEDORES, PAQUETES, DESCARGAS, ETC)</t>
  </si>
  <si>
    <t>ATROPELLAMIENTO POR VEHÍCULOS</t>
  </si>
  <si>
    <t>CHOQUE DE VEHÍCULOS</t>
  </si>
  <si>
    <t>CHOQUE DE VEHÍCULOS DE TRABAJO</t>
  </si>
  <si>
    <t>CONTACTO CON PRODUCTOS QUÍMICOS</t>
  </si>
  <si>
    <t>FUGA, DERRAME DE MATERIALES Y QUÍMICOS PELIGROSOS</t>
  </si>
  <si>
    <t>EXPOSICIÓN A PRODUCTOS QUÍMICOS</t>
  </si>
  <si>
    <t>EXPOSICIÓN AL CALOR</t>
  </si>
  <si>
    <t>FALLA EN MECANISMOS PARA TRABAJOS HIPERBÁRICOS</t>
  </si>
  <si>
    <t>EXPLOSIÓN O IMPLOSIÓN</t>
  </si>
  <si>
    <t>HERRAMIENTAS (PORTÁTILES, MANUALES, MECÁNICOS, ELÉCTRICAS, NEUMÁTICAS, ETC.)</t>
  </si>
  <si>
    <t>LÍNEAS O CAÑERÍAS DE MATERIAS PRIMAS O PRODUCTOS</t>
  </si>
  <si>
    <t>LÍNEAS DE AIRE</t>
  </si>
  <si>
    <t>INTOXICACIONES POR OTRAS SUSTANCIAS QUÍMICAS</t>
  </si>
  <si>
    <t>TUBOS DE VENTILACIÓN</t>
  </si>
  <si>
    <t>TRONCO, UBICACIONES MÚLTIPLES</t>
  </si>
  <si>
    <t>TORAX (COSTILLAS, ESTERNÓN)</t>
  </si>
  <si>
    <t>ESFUERZOS FÍSICOS O FALSOS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</si>
</sst>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6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12"/>
      <name val="Helvetica Condensed"/>
      <family val="2"/>
    </font>
    <font>
      <sz val="8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sz val="7"/>
      <color indexed="64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4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164" fontId="27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64" fontId="27" fillId="0" borderId="0" xfId="0" applyNumberFormat="1" applyFont="1" applyAlignment="1">
      <alignment horizontal="left" vertical="center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38" fillId="0" borderId="3" xfId="0" applyNumberFormat="1" applyFont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2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49" fontId="35" fillId="0" borderId="0" xfId="0" applyNumberFormat="1" applyFont="1" applyAlignment="1">
      <alignment horizontal="left" wrapText="1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top"/>
    </xf>
    <xf numFmtId="0" fontId="48" fillId="7" borderId="12" xfId="0" applyFont="1" applyFill="1" applyBorder="1" applyAlignment="1">
      <alignment horizontal="center" vertical="center" wrapText="1"/>
    </xf>
    <xf numFmtId="49" fontId="49" fillId="0" borderId="8" xfId="0" applyNumberFormat="1" applyFont="1" applyBorder="1" applyAlignment="1">
      <alignment horizontal="left" vertical="center" wrapText="1" indent="1"/>
    </xf>
    <xf numFmtId="164" fontId="50" fillId="0" borderId="8" xfId="2" applyNumberFormat="1" applyFont="1" applyFill="1" applyBorder="1" applyAlignment="1">
      <alignment horizontal="right" vertical="center" wrapText="1" indent="2"/>
    </xf>
    <xf numFmtId="164" fontId="50" fillId="0" borderId="17" xfId="2" applyNumberFormat="1" applyFont="1" applyFill="1" applyBorder="1" applyAlignment="1">
      <alignment horizontal="right" vertical="center" wrapText="1" indent="2"/>
    </xf>
    <xf numFmtId="164" fontId="51" fillId="0" borderId="14" xfId="2" applyNumberFormat="1" applyFont="1" applyFill="1" applyBorder="1" applyAlignment="1">
      <alignment horizontal="right" vertical="center" wrapText="1" indent="1"/>
    </xf>
    <xf numFmtId="49" fontId="49" fillId="6" borderId="10" xfId="0" applyNumberFormat="1" applyFont="1" applyFill="1" applyBorder="1" applyAlignment="1">
      <alignment horizontal="left" vertical="center" wrapText="1" indent="1"/>
    </xf>
    <xf numFmtId="164" fontId="50" fillId="6" borderId="10" xfId="2" applyNumberFormat="1" applyFont="1" applyFill="1" applyBorder="1" applyAlignment="1">
      <alignment horizontal="right" vertical="center" wrapText="1" indent="2"/>
    </xf>
    <xf numFmtId="164" fontId="50" fillId="6" borderId="0" xfId="2" applyNumberFormat="1" applyFont="1" applyFill="1" applyBorder="1" applyAlignment="1">
      <alignment horizontal="right" vertical="center" wrapText="1" indent="2"/>
    </xf>
    <xf numFmtId="164" fontId="51" fillId="6" borderId="3" xfId="2" applyNumberFormat="1" applyFont="1" applyFill="1" applyBorder="1" applyAlignment="1">
      <alignment horizontal="right" vertical="center" wrapText="1" indent="1"/>
    </xf>
    <xf numFmtId="49" fontId="49" fillId="0" borderId="10" xfId="0" applyNumberFormat="1" applyFont="1" applyBorder="1" applyAlignment="1">
      <alignment horizontal="left" vertical="center" wrapText="1" indent="1"/>
    </xf>
    <xf numFmtId="164" fontId="50" fillId="0" borderId="10" xfId="2" applyNumberFormat="1" applyFont="1" applyFill="1" applyBorder="1" applyAlignment="1">
      <alignment horizontal="right" vertical="center" wrapText="1" indent="2"/>
    </xf>
    <xf numFmtId="164" fontId="50" fillId="0" borderId="0" xfId="2" applyNumberFormat="1" applyFont="1" applyFill="1" applyBorder="1" applyAlignment="1">
      <alignment horizontal="right" vertical="center" wrapText="1" indent="2"/>
    </xf>
    <xf numFmtId="164" fontId="51" fillId="0" borderId="3" xfId="2" applyNumberFormat="1" applyFont="1" applyFill="1" applyBorder="1" applyAlignment="1">
      <alignment horizontal="right" vertical="center" wrapText="1" indent="1"/>
    </xf>
    <xf numFmtId="0" fontId="48" fillId="7" borderId="1" xfId="0" applyFont="1" applyFill="1" applyBorder="1" applyAlignment="1">
      <alignment horizontal="center" vertical="center"/>
    </xf>
    <xf numFmtId="164" fontId="48" fillId="7" borderId="13" xfId="2" applyNumberFormat="1" applyFont="1" applyFill="1" applyBorder="1" applyAlignment="1">
      <alignment horizontal="right" vertical="center" wrapText="1" indent="2"/>
    </xf>
    <xf numFmtId="164" fontId="48" fillId="7" borderId="7" xfId="2" applyNumberFormat="1" applyFont="1" applyFill="1" applyBorder="1" applyAlignment="1">
      <alignment horizontal="right" vertical="center" wrapText="1" indent="2"/>
    </xf>
    <xf numFmtId="164" fontId="48" fillId="7" borderId="1" xfId="2" applyNumberFormat="1" applyFont="1" applyFill="1" applyBorder="1" applyAlignment="1">
      <alignment horizontal="right" vertical="center" wrapText="1" indent="1"/>
    </xf>
    <xf numFmtId="3" fontId="46" fillId="0" borderId="14" xfId="0" applyNumberFormat="1" applyFont="1" applyFill="1" applyBorder="1" applyAlignment="1">
      <alignment horizontal="left" vertical="top"/>
    </xf>
    <xf numFmtId="164" fontId="46" fillId="0" borderId="8" xfId="0" applyNumberFormat="1" applyFont="1" applyFill="1" applyBorder="1" applyAlignment="1">
      <alignment horizontal="center" vertical="center"/>
    </xf>
    <xf numFmtId="10" fontId="46" fillId="0" borderId="0" xfId="3" applyNumberFormat="1" applyFont="1" applyFill="1" applyAlignment="1">
      <alignment vertical="center"/>
    </xf>
    <xf numFmtId="49" fontId="52" fillId="0" borderId="0" xfId="0" applyNumberFormat="1" applyFont="1" applyBorder="1" applyAlignment="1">
      <alignment horizontal="left" vertical="center" wrapText="1"/>
    </xf>
    <xf numFmtId="3" fontId="46" fillId="0" borderId="3" xfId="0" applyNumberFormat="1" applyFont="1" applyFill="1" applyBorder="1" applyAlignment="1">
      <alignment horizontal="left" vertical="top"/>
    </xf>
    <xf numFmtId="164" fontId="46" fillId="0" borderId="10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6" fillId="0" borderId="0" xfId="0" applyFont="1" applyFill="1" applyAlignment="1">
      <alignment vertical="top"/>
    </xf>
    <xf numFmtId="164" fontId="46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164" fontId="4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justify" vertical="center" wrapText="1"/>
    </xf>
    <xf numFmtId="0" fontId="17" fillId="0" borderId="0" xfId="0" applyFont="1" applyFill="1" applyAlignment="1">
      <alignment vertical="top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top"/>
    </xf>
    <xf numFmtId="164" fontId="55" fillId="0" borderId="0" xfId="0" applyNumberFormat="1" applyFont="1" applyAlignment="1">
      <alignment horizontal="center" vertical="center"/>
    </xf>
    <xf numFmtId="164" fontId="56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 vertical="center" wrapText="1"/>
    </xf>
    <xf numFmtId="49" fontId="55" fillId="0" borderId="0" xfId="0" quotePrefix="1" applyNumberFormat="1" applyFont="1" applyBorder="1" applyAlignment="1">
      <alignment horizontal="center" vertical="center" wrapText="1"/>
    </xf>
    <xf numFmtId="164" fontId="59" fillId="0" borderId="14" xfId="0" applyNumberFormat="1" applyFont="1" applyBorder="1" applyAlignment="1">
      <alignment horizontal="left" vertical="center"/>
    </xf>
    <xf numFmtId="164" fontId="58" fillId="7" borderId="1" xfId="0" applyNumberFormat="1" applyFont="1" applyFill="1" applyBorder="1" applyAlignment="1">
      <alignment horizontal="center" vertical="center"/>
    </xf>
    <xf numFmtId="164" fontId="59" fillId="0" borderId="3" xfId="0" applyNumberFormat="1" applyFont="1" applyBorder="1" applyAlignment="1">
      <alignment horizontal="left" vertical="center"/>
    </xf>
    <xf numFmtId="49" fontId="60" fillId="0" borderId="8" xfId="0" applyNumberFormat="1" applyFont="1" applyBorder="1" applyAlignment="1">
      <alignment horizontal="left" vertical="center" wrapText="1" indent="1"/>
    </xf>
    <xf numFmtId="164" fontId="61" fillId="0" borderId="8" xfId="2" applyNumberFormat="1" applyFont="1" applyFill="1" applyBorder="1" applyAlignment="1">
      <alignment horizontal="center" vertical="center" wrapText="1"/>
    </xf>
    <xf numFmtId="164" fontId="61" fillId="0" borderId="17" xfId="2" applyNumberFormat="1" applyFont="1" applyFill="1" applyBorder="1" applyAlignment="1">
      <alignment horizontal="center" vertical="center" wrapText="1"/>
    </xf>
    <xf numFmtId="164" fontId="62" fillId="0" borderId="14" xfId="2" applyNumberFormat="1" applyFont="1" applyFill="1" applyBorder="1" applyAlignment="1">
      <alignment horizontal="right" vertical="center" wrapText="1" indent="1"/>
    </xf>
    <xf numFmtId="49" fontId="60" fillId="6" borderId="10" xfId="0" applyNumberFormat="1" applyFont="1" applyFill="1" applyBorder="1" applyAlignment="1">
      <alignment horizontal="left" vertical="center" wrapText="1" indent="1"/>
    </xf>
    <xf numFmtId="164" fontId="61" fillId="6" borderId="10" xfId="2" applyNumberFormat="1" applyFont="1" applyFill="1" applyBorder="1" applyAlignment="1">
      <alignment horizontal="center" vertical="center" wrapText="1"/>
    </xf>
    <xf numFmtId="164" fontId="61" fillId="6" borderId="0" xfId="2" applyNumberFormat="1" applyFont="1" applyFill="1" applyBorder="1" applyAlignment="1">
      <alignment horizontal="center" vertical="center" wrapText="1"/>
    </xf>
    <xf numFmtId="164" fontId="62" fillId="6" borderId="3" xfId="2" applyNumberFormat="1" applyFont="1" applyFill="1" applyBorder="1" applyAlignment="1">
      <alignment horizontal="right" vertical="center" wrapText="1" indent="1"/>
    </xf>
    <xf numFmtId="49" fontId="60" fillId="0" borderId="10" xfId="0" applyNumberFormat="1" applyFont="1" applyBorder="1" applyAlignment="1">
      <alignment horizontal="left" vertical="center" wrapText="1" indent="1"/>
    </xf>
    <xf numFmtId="164" fontId="61" fillId="0" borderId="10" xfId="2" applyNumberFormat="1" applyFont="1" applyFill="1" applyBorder="1" applyAlignment="1">
      <alignment horizontal="center" vertical="center" wrapText="1"/>
    </xf>
    <xf numFmtId="164" fontId="61" fillId="0" borderId="0" xfId="2" applyNumberFormat="1" applyFont="1" applyFill="1" applyBorder="1" applyAlignment="1">
      <alignment horizontal="center" vertical="center" wrapText="1"/>
    </xf>
    <xf numFmtId="164" fontId="62" fillId="0" borderId="3" xfId="2" applyNumberFormat="1" applyFont="1" applyFill="1" applyBorder="1" applyAlignment="1">
      <alignment horizontal="right" vertical="center" wrapText="1" indent="1"/>
    </xf>
    <xf numFmtId="164" fontId="59" fillId="0" borderId="3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vertical="center"/>
    </xf>
    <xf numFmtId="164" fontId="59" fillId="0" borderId="0" xfId="0" applyNumberFormat="1" applyFont="1" applyBorder="1" applyAlignment="1">
      <alignment horizontal="left" vertical="center"/>
    </xf>
    <xf numFmtId="164" fontId="58" fillId="7" borderId="13" xfId="2" applyNumberFormat="1" applyFont="1" applyFill="1" applyBorder="1" applyAlignment="1">
      <alignment horizontal="center" vertical="center" wrapText="1"/>
    </xf>
    <xf numFmtId="164" fontId="58" fillId="7" borderId="7" xfId="2" applyNumberFormat="1" applyFont="1" applyFill="1" applyBorder="1" applyAlignment="1">
      <alignment horizontal="center" vertical="center" wrapText="1"/>
    </xf>
    <xf numFmtId="164" fontId="58" fillId="7" borderId="1" xfId="2" applyNumberFormat="1" applyFont="1" applyFill="1" applyBorder="1" applyAlignment="1">
      <alignment horizontal="right" vertical="center" wrapText="1" indent="1"/>
    </xf>
    <xf numFmtId="49" fontId="63" fillId="0" borderId="0" xfId="0" applyNumberFormat="1" applyFont="1" applyBorder="1" applyAlignment="1">
      <alignment horizontal="left" vertical="center"/>
    </xf>
    <xf numFmtId="49" fontId="63" fillId="0" borderId="0" xfId="0" applyNumberFormat="1" applyFont="1" applyBorder="1" applyAlignment="1">
      <alignment horizontal="justify" vertical="center" wrapText="1"/>
    </xf>
    <xf numFmtId="0" fontId="63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164" fontId="56" fillId="0" borderId="0" xfId="0" applyNumberFormat="1" applyFont="1" applyAlignment="1"/>
    <xf numFmtId="0" fontId="64" fillId="0" borderId="0" xfId="0" applyFont="1" applyFill="1" applyAlignment="1">
      <alignment horizontal="center" vertical="center"/>
    </xf>
    <xf numFmtId="164" fontId="66" fillId="0" borderId="0" xfId="0" applyNumberFormat="1" applyFont="1" applyAlignment="1"/>
    <xf numFmtId="164" fontId="66" fillId="0" borderId="0" xfId="0" applyNumberFormat="1" applyFont="1" applyAlignment="1">
      <alignment vertical="center"/>
    </xf>
    <xf numFmtId="164" fontId="59" fillId="0" borderId="0" xfId="0" applyNumberFormat="1" applyFont="1" applyAlignment="1">
      <alignment vertical="center"/>
    </xf>
    <xf numFmtId="164" fontId="55" fillId="0" borderId="0" xfId="0" applyNumberFormat="1" applyFont="1" applyAlignment="1">
      <alignment vertical="center"/>
    </xf>
    <xf numFmtId="164" fontId="56" fillId="0" borderId="0" xfId="0" applyNumberFormat="1" applyFont="1" applyBorder="1" applyAlignment="1">
      <alignment horizontal="left" vertical="center"/>
    </xf>
    <xf numFmtId="164" fontId="67" fillId="2" borderId="0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horizontal="center" vertical="center"/>
    </xf>
    <xf numFmtId="164" fontId="56" fillId="0" borderId="0" xfId="0" applyNumberFormat="1" applyFont="1" applyAlignment="1">
      <alignment horizontal="left" vertical="center"/>
    </xf>
    <xf numFmtId="164" fontId="67" fillId="2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43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5"/>
    </xf>
    <xf numFmtId="0" fontId="2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49" fontId="22" fillId="0" borderId="0" xfId="8" quotePrefix="1" applyNumberFormat="1" applyFont="1" applyBorder="1" applyAlignment="1">
      <alignment horizontal="center" vertical="top" wrapText="1"/>
    </xf>
    <xf numFmtId="164" fontId="19" fillId="7" borderId="8" xfId="8" applyNumberFormat="1" applyFont="1" applyFill="1" applyBorder="1" applyAlignment="1">
      <alignment horizontal="center" vertical="center" wrapText="1"/>
    </xf>
    <xf numFmtId="49" fontId="68" fillId="6" borderId="10" xfId="6" applyNumberFormat="1" applyFont="1" applyFill="1" applyBorder="1" applyAlignment="1">
      <alignment horizontal="left" vertical="center" wrapText="1" indent="1"/>
    </xf>
    <xf numFmtId="3" fontId="19" fillId="7" borderId="1" xfId="8" applyNumberFormat="1" applyFont="1" applyFill="1" applyBorder="1" applyAlignment="1">
      <alignment horizontal="center" vertical="center"/>
    </xf>
    <xf numFmtId="0" fontId="18" fillId="0" borderId="0" xfId="8" applyFont="1" applyFill="1" applyAlignment="1">
      <alignment vertical="center"/>
    </xf>
    <xf numFmtId="0" fontId="23" fillId="0" borderId="0" xfId="8" applyFont="1" applyAlignment="1">
      <alignment vertical="center"/>
    </xf>
    <xf numFmtId="164" fontId="19" fillId="7" borderId="12" xfId="8" applyNumberFormat="1" applyFont="1" applyFill="1" applyBorder="1" applyAlignment="1">
      <alignment horizontal="right" vertical="center" wrapText="1" indent="4"/>
    </xf>
    <xf numFmtId="164" fontId="19" fillId="7" borderId="5" xfId="8" applyNumberFormat="1" applyFont="1" applyFill="1" applyBorder="1" applyAlignment="1">
      <alignment horizontal="right" vertical="center" wrapText="1" indent="4"/>
    </xf>
    <xf numFmtId="164" fontId="19" fillId="7" borderId="11" xfId="8" applyNumberFormat="1" applyFont="1" applyFill="1" applyBorder="1" applyAlignment="1">
      <alignment horizontal="right" vertical="center" wrapText="1" indent="3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8" xfId="8" applyNumberFormat="1" applyFont="1" applyFill="1" applyBorder="1" applyAlignment="1">
      <alignment horizontal="right" vertical="center" wrapText="1" indent="4"/>
    </xf>
    <xf numFmtId="164" fontId="20" fillId="6" borderId="9" xfId="8" applyNumberFormat="1" applyFont="1" applyFill="1" applyBorder="1" applyAlignment="1">
      <alignment horizontal="right" vertical="center" wrapText="1" indent="4"/>
    </xf>
    <xf numFmtId="164" fontId="20" fillId="6" borderId="12" xfId="8" applyNumberFormat="1" applyFont="1" applyFill="1" applyBorder="1" applyAlignment="1">
      <alignment horizontal="right" vertical="center" wrapText="1" indent="4"/>
    </xf>
    <xf numFmtId="164" fontId="20" fillId="6" borderId="6" xfId="8" applyNumberFormat="1" applyFont="1" applyFill="1" applyBorder="1" applyAlignment="1">
      <alignment horizontal="right" vertical="center" wrapText="1" indent="4"/>
    </xf>
    <xf numFmtId="49" fontId="68" fillId="0" borderId="10" xfId="6" applyNumberFormat="1" applyFont="1" applyFill="1" applyBorder="1" applyAlignment="1">
      <alignment horizontal="left" vertical="center" wrapText="1" indent="1"/>
    </xf>
    <xf numFmtId="164" fontId="20" fillId="0" borderId="10" xfId="8" applyNumberFormat="1" applyFont="1" applyFill="1" applyBorder="1" applyAlignment="1">
      <alignment horizontal="right" vertical="center" wrapText="1" indent="4"/>
    </xf>
    <xf numFmtId="164" fontId="20" fillId="0" borderId="4" xfId="8" applyNumberFormat="1" applyFont="1" applyFill="1" applyBorder="1" applyAlignment="1">
      <alignment horizontal="right" vertical="center" wrapText="1" indent="4"/>
    </xf>
    <xf numFmtId="164" fontId="38" fillId="0" borderId="3" xfId="8" applyNumberFormat="1" applyFont="1" applyFill="1" applyBorder="1" applyAlignment="1">
      <alignment horizontal="right" vertical="center" wrapText="1" indent="3"/>
    </xf>
    <xf numFmtId="164" fontId="38" fillId="6" borderId="14" xfId="8" applyNumberFormat="1" applyFont="1" applyFill="1" applyBorder="1" applyAlignment="1">
      <alignment horizontal="right" vertical="center" wrapText="1" indent="3"/>
    </xf>
    <xf numFmtId="164" fontId="38" fillId="6" borderId="11" xfId="8" applyNumberFormat="1" applyFont="1" applyFill="1" applyBorder="1" applyAlignment="1">
      <alignment horizontal="right" vertical="center" wrapText="1" indent="3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164" fontId="35" fillId="0" borderId="0" xfId="0" applyNumberFormat="1" applyFont="1" applyAlignment="1">
      <alignment horizontal="left" vertical="center" wrapText="1" indent="1"/>
    </xf>
    <xf numFmtId="0" fontId="32" fillId="0" borderId="0" xfId="0" applyFont="1" applyFill="1" applyAlignment="1">
      <alignment horizontal="center" vertical="center" wrapTex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164" fontId="66" fillId="0" borderId="0" xfId="0" applyNumberFormat="1" applyFont="1" applyAlignment="1">
      <alignment horizontal="left" vertical="center" wrapText="1" indent="1"/>
    </xf>
    <xf numFmtId="49" fontId="66" fillId="0" borderId="0" xfId="0" applyNumberFormat="1" applyFont="1" applyAlignment="1">
      <alignment horizontal="left" vertical="center" wrapText="1" indent="9"/>
    </xf>
    <xf numFmtId="164" fontId="63" fillId="0" borderId="0" xfId="0" applyNumberFormat="1" applyFont="1" applyAlignment="1">
      <alignment horizontal="left" vertical="center" wrapText="1"/>
    </xf>
    <xf numFmtId="164" fontId="54" fillId="0" borderId="0" xfId="0" applyNumberFormat="1" applyFont="1" applyAlignment="1">
      <alignment horizontal="center" vertical="center"/>
    </xf>
    <xf numFmtId="164" fontId="54" fillId="0" borderId="0" xfId="0" applyNumberFormat="1" applyFont="1" applyAlignment="1">
      <alignment horizontal="center" vertical="center" wrapText="1"/>
    </xf>
    <xf numFmtId="49" fontId="54" fillId="0" borderId="0" xfId="0" quotePrefix="1" applyNumberFormat="1" applyFont="1" applyBorder="1" applyAlignment="1">
      <alignment horizontal="center" vertical="center" wrapText="1"/>
    </xf>
    <xf numFmtId="164" fontId="58" fillId="7" borderId="22" xfId="0" applyNumberFormat="1" applyFont="1" applyFill="1" applyBorder="1" applyAlignment="1">
      <alignment horizontal="center" vertical="center"/>
    </xf>
    <xf numFmtId="164" fontId="58" fillId="7" borderId="18" xfId="0" applyNumberFormat="1" applyFont="1" applyFill="1" applyBorder="1" applyAlignment="1">
      <alignment horizontal="center" vertical="center"/>
    </xf>
    <xf numFmtId="164" fontId="58" fillId="7" borderId="13" xfId="0" applyNumberFormat="1" applyFont="1" applyFill="1" applyBorder="1" applyAlignment="1">
      <alignment horizontal="center" vertical="center"/>
    </xf>
    <xf numFmtId="164" fontId="58" fillId="7" borderId="7" xfId="0" applyNumberFormat="1" applyFont="1" applyFill="1" applyBorder="1" applyAlignment="1">
      <alignment horizontal="center" vertical="center"/>
    </xf>
    <xf numFmtId="164" fontId="54" fillId="0" borderId="0" xfId="0" quotePrefix="1" applyNumberFormat="1" applyFont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49" fontId="66" fillId="0" borderId="0" xfId="0" applyNumberFormat="1" applyFont="1" applyAlignment="1">
      <alignment horizontal="left" wrapText="1" indent="9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quotePrefix="1" applyFont="1" applyAlignment="1">
      <alignment horizontal="center" vertical="center" wrapText="1"/>
    </xf>
    <xf numFmtId="49" fontId="47" fillId="0" borderId="5" xfId="0" quotePrefix="1" applyNumberFormat="1" applyFont="1" applyBorder="1" applyAlignment="1">
      <alignment horizontal="center" vertical="top" wrapText="1"/>
    </xf>
    <xf numFmtId="0" fontId="48" fillId="7" borderId="14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 wrapText="1"/>
    </xf>
    <xf numFmtId="0" fontId="48" fillId="7" borderId="7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49" fontId="25" fillId="0" borderId="0" xfId="0" quotePrefix="1" applyNumberFormat="1" applyFont="1" applyBorder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164" fontId="19" fillId="7" borderId="17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</cellXfs>
  <cellStyles count="9">
    <cellStyle name="Millares [0] 2" xfId="4"/>
    <cellStyle name="Millares 2" xfId="5"/>
    <cellStyle name="Normal" xfId="0" builtinId="0"/>
    <cellStyle name="Normal 10" xfId="8"/>
    <cellStyle name="Normal 2" xfId="6"/>
    <cellStyle name="Normal 3" xfId="7"/>
    <cellStyle name="Normal_ado99" xfId="2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enero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766174529119E-2"/>
                  <c:y val="-9.694407759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'C-2'!$B$24:$E$24</c:f>
              <c:numCache>
                <c:formatCode>_(* #,##0_);_(* \(#,##0\);_(* "-"_);_(@_)</c:formatCode>
                <c:ptCount val="4"/>
                <c:pt idx="0">
                  <c:v>52</c:v>
                </c:pt>
                <c:pt idx="1">
                  <c:v>2522</c:v>
                </c:pt>
                <c:pt idx="2">
                  <c:v>44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enero 2019</a:t>
            </a:r>
          </a:p>
        </c:rich>
      </c:tx>
      <c:layout>
        <c:manualLayout>
          <c:xMode val="edge"/>
          <c:yMode val="edge"/>
          <c:x val="0.12563295830059459"/>
          <c:y val="2.6191112730438733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8417450814"/>
          <c:y val="0.41067305989506936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-1.5078118062389297E-2"/>
                  <c:y val="2.7288728988955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4.9642904351703161E-2"/>
                  <c:y val="-5.0107769093996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39847000708E-2"/>
                  <c:y val="-0.10363495877470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G</c:v>
                </c:pt>
                <c:pt idx="3">
                  <c:v>I</c:v>
                </c:pt>
                <c:pt idx="4">
                  <c:v>F</c:v>
                </c:pt>
                <c:pt idx="5">
                  <c:v>O</c:v>
                </c:pt>
                <c:pt idx="6">
                  <c:v>C</c:v>
                </c:pt>
                <c:pt idx="7">
                  <c:v>N</c:v>
                </c:pt>
                <c:pt idx="8">
                  <c:v>L</c:v>
                </c:pt>
                <c:pt idx="9">
                  <c:v>H</c:v>
                </c:pt>
                <c:pt idx="10">
                  <c:v>OTRAS</c:v>
                </c:pt>
              </c:strCache>
            </c:strRef>
          </c:cat>
          <c:val>
            <c:numRef>
              <c:f>'C-10'!$T$4:$T$14</c:f>
              <c:numCache>
                <c:formatCode>_(* #,##0_);_(* \(#,##0\);_(* "-"_);_(@_)</c:formatCode>
                <c:ptCount val="11"/>
                <c:pt idx="0">
                  <c:v>563</c:v>
                </c:pt>
                <c:pt idx="1">
                  <c:v>476</c:v>
                </c:pt>
                <c:pt idx="2">
                  <c:v>310</c:v>
                </c:pt>
                <c:pt idx="3">
                  <c:v>295</c:v>
                </c:pt>
                <c:pt idx="4">
                  <c:v>259</c:v>
                </c:pt>
                <c:pt idx="5">
                  <c:v>143</c:v>
                </c:pt>
                <c:pt idx="6">
                  <c:v>136</c:v>
                </c:pt>
                <c:pt idx="7">
                  <c:v>130</c:v>
                </c:pt>
                <c:pt idx="8">
                  <c:v>75</c:v>
                </c:pt>
                <c:pt idx="9">
                  <c:v>72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G</c:v>
                </c:pt>
                <c:pt idx="3">
                  <c:v>I</c:v>
                </c:pt>
                <c:pt idx="4">
                  <c:v>F</c:v>
                </c:pt>
                <c:pt idx="5">
                  <c:v>O</c:v>
                </c:pt>
                <c:pt idx="6">
                  <c:v>C</c:v>
                </c:pt>
                <c:pt idx="7">
                  <c:v>N</c:v>
                </c:pt>
                <c:pt idx="8">
                  <c:v>L</c:v>
                </c:pt>
                <c:pt idx="9">
                  <c:v>H</c:v>
                </c:pt>
                <c:pt idx="10">
                  <c:v>OTRAS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enero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9.0596360042287938E-2"/>
                  <c:y val="-3.2450084229039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0.1227023350972286"/>
                  <c:y val="-5.6957914567738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0.31909305673687233"/>
                  <c:y val="-5.2988580035175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0.15926518933530798"/>
                  <c:y val="-1.020077691489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0.12224264721274238"/>
                  <c:y val="-7.749996630127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0.22105779122399727"/>
                  <c:y val="-7.749993881023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5.4244175151634204E-2"/>
                  <c:y val="-5.2988561238892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5.3997501106516466E-2"/>
                  <c:y val="-1.1858044006258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8.4375585599661587E-2"/>
                  <c:y val="-9.0099709162395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5.2176668185562519E-2"/>
                  <c:y val="-2.4511377571345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4.8916149748059218E-2"/>
                  <c:y val="-4.504985458119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0.185030653394832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4.8916149748059218E-2"/>
                  <c:y val="-4.504985458119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'C-12'!$A$8:$A$24</c:f>
              <c:strCache>
                <c:ptCount val="17"/>
                <c:pt idx="0">
                  <c:v>APRISIONAMIENTO O ATRAPAMIENTO</c:v>
                </c:pt>
                <c:pt idx="1">
                  <c:v>ATROPELLAMIENTO POR VEHÍCULOS</c:v>
                </c:pt>
                <c:pt idx="2">
                  <c:v>CAÍDA DE OBJETOS</c:v>
                </c:pt>
                <c:pt idx="3">
                  <c:v>CAÍDA DE PERSONAL DE ALTURA</c:v>
                </c:pt>
                <c:pt idx="4">
                  <c:v>CAÍDA DE PERSONAS A NIVEL</c:v>
                </c:pt>
                <c:pt idx="5">
                  <c:v>CHOQUE CONTRA OBJETO</c:v>
                </c:pt>
                <c:pt idx="6">
                  <c:v>CHOQUE DE VEHÍCULOS</c:v>
                </c:pt>
                <c:pt idx="7">
                  <c:v>CONTACTO CON CALOR</c:v>
                </c:pt>
                <c:pt idx="8">
                  <c:v>CONTACTO CON ELECTRICIDAD</c:v>
                </c:pt>
                <c:pt idx="9">
                  <c:v>CONTACTO CON PRODUCTOS QUÍMICOS</c:v>
                </c:pt>
                <c:pt idx="10">
                  <c:v>DERRUMBES O DESPLOMES DE INSTALACIONES</c:v>
                </c:pt>
                <c:pt idx="11">
                  <c:v>ESFUERZOS FÍSICOS O FALSOS MOVIMIENTOS</c:v>
                </c:pt>
                <c:pt idx="12">
                  <c:v>EXPLOSIÓN O IMPLOSIÓN</c:v>
                </c:pt>
                <c:pt idx="13">
                  <c:v>GOLPES POR OBJETOS (EXCEPTO CAÍDAS)</c:v>
                </c:pt>
                <c:pt idx="14">
                  <c:v>MORDEDURA DE ANIMALES</c:v>
                </c:pt>
                <c:pt idx="15">
                  <c:v>PISADAS SOBRE OBJETO</c:v>
                </c:pt>
                <c:pt idx="16">
                  <c:v>OTRAS FORMAS</c:v>
                </c:pt>
              </c:strCache>
            </c:strRef>
          </c:cat>
          <c:val>
            <c:numRef>
              <c:f>'C-12'!$L$8:$L$24</c:f>
              <c:numCache>
                <c:formatCode>_(* #,##0_);_(* \(#,##0\);_(* "-"_);_(@_)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177201536"/>
        <c:axId val="177203072"/>
        <c:axId val="0"/>
      </c:bar3DChart>
      <c:catAx>
        <c:axId val="17720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77203072"/>
        <c:crosses val="autoZero"/>
        <c:auto val="1"/>
        <c:lblAlgn val="ctr"/>
        <c:lblOffset val="100"/>
        <c:noMultiLvlLbl val="0"/>
      </c:catAx>
      <c:valAx>
        <c:axId val="177203072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177201536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enero 2019 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21306124459121"/>
          <c:y val="0.31425757967260243"/>
          <c:w val="0.68342970527469538"/>
          <c:h val="0.52135229102125302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4753493169342367E-2"/>
                  <c:y val="-9.5489869523017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1.5054652014753507E-2"/>
                  <c:y val="-2.9080472748354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3.7375835685177139E-3"/>
                  <c:y val="3.195643818899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1.1289530456765989E-2"/>
                  <c:y val="-1.0214617156778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'C-12'!$B$7:$K$7</c:f>
              <c:strCache>
                <c:ptCount val="10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F</c:v>
                </c:pt>
                <c:pt idx="4">
                  <c:v>G</c:v>
                </c:pt>
                <c:pt idx="5">
                  <c:v>I</c:v>
                </c:pt>
                <c:pt idx="6">
                  <c:v>K</c:v>
                </c:pt>
                <c:pt idx="7">
                  <c:v>L</c:v>
                </c:pt>
                <c:pt idx="8">
                  <c:v>N</c:v>
                </c:pt>
                <c:pt idx="9">
                  <c:v>O</c:v>
                </c:pt>
              </c:strCache>
            </c:strRef>
          </c:cat>
          <c:val>
            <c:numRef>
              <c:f>'C-12'!$B$25:$K$25</c:f>
              <c:numCache>
                <c:formatCode>_(* #,##0_);_(* \(#,##0\);_(* "-"_);_(@_)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2</c:v>
                </c:pt>
                <c:pt idx="6">
                  <c:v>13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enero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414566992846322"/>
          <c:y val="6.7134959158833274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21442678277464841"/>
          <c:w val="0.46631244089972568"/>
          <c:h val="0.5139455068196083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'C-13'!$A$8:$A$24</c:f>
              <c:strCache>
                <c:ptCount val="17"/>
                <c:pt idx="0">
                  <c:v>ABERTURAS, PUERTAS,PORTONES, PERSIANAS</c:v>
                </c:pt>
                <c:pt idx="1">
                  <c:v>ANDAMIOS</c:v>
                </c:pt>
                <c:pt idx="2">
                  <c:v>ANIMALES</c:v>
                </c:pt>
                <c:pt idx="3">
                  <c:v>CABLEADO DE ELECTRICIDAD</c:v>
                </c:pt>
                <c:pt idx="4">
                  <c:v>ELECTRICIDAD</c:v>
                </c:pt>
                <c:pt idx="5">
                  <c:v>ESCALERA</c:v>
                </c:pt>
                <c:pt idx="6">
                  <c:v>HERRAMIENTAS (PORTÁTILES, MANUALES, MECÁNICOS, ELÉCTRICAS, NEUMÁTICAS, ETC.)</c:v>
                </c:pt>
                <c:pt idx="7">
                  <c:v>LÍNEAS DE AIRE</c:v>
                </c:pt>
                <c:pt idx="8">
                  <c:v>MAQUINAS Y EQUIPOS EN GENERAL</c:v>
                </c:pt>
                <c:pt idx="9">
                  <c:v>MATERIAS PRIMAS</c:v>
                </c:pt>
                <c:pt idx="10">
                  <c:v>PARALELAS</c:v>
                </c:pt>
                <c:pt idx="11">
                  <c:v>PISO</c:v>
                </c:pt>
                <c:pt idx="12">
                  <c:v>RAMPAS</c:v>
                </c:pt>
                <c:pt idx="13">
                  <c:v>SUSTANCIAS QUÍMICAS - PLAGUICIDAS</c:v>
                </c:pt>
                <c:pt idx="14">
                  <c:v>TUBOS DE VENTILACIÓN</c:v>
                </c:pt>
                <c:pt idx="15">
                  <c:v>VEHÍCULOS O MEDIOS DE TRANSPORTE EN GENERAL</c:v>
                </c:pt>
                <c:pt idx="16">
                  <c:v>OTROS</c:v>
                </c:pt>
              </c:strCache>
            </c:strRef>
          </c:cat>
          <c:val>
            <c:numRef>
              <c:f>'C-13'!$L$8:$L$24</c:f>
              <c:numCache>
                <c:formatCode>_(* #,##0_);_(* \(#,##0\);_(* "-"_);_(@_)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183317632"/>
        <c:axId val="183319168"/>
        <c:axId val="0"/>
      </c:bar3DChart>
      <c:catAx>
        <c:axId val="18331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83319168"/>
        <c:crosses val="autoZero"/>
        <c:auto val="0"/>
        <c:lblAlgn val="ctr"/>
        <c:lblOffset val="100"/>
        <c:noMultiLvlLbl val="0"/>
      </c:catAx>
      <c:valAx>
        <c:axId val="183319168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33176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enero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24800974218348"/>
          <c:y val="0.22878156897054536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8.4994953250443359E-2"/>
                  <c:y val="-5.470982793817439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08186656011911"/>
                  <c:y val="0.10343248760571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4.4066906519999963E-2"/>
                  <c:y val="0.16995975503062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-0.11737765614206258"/>
                  <c:y val="0.241137066200058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0.2551994262451"/>
                  <c:y val="-1.3701370662000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4458914725860017"/>
                  <c:y val="-1.76800765004151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9.5393173403697615E-2"/>
                  <c:y val="-5.688008538806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106627329366521"/>
                  <c:y val="-8.4764058572049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13311097481120368"/>
                  <c:y val="6.66598626478985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8.0428413987369982E-2"/>
                  <c:y val="-3.8364715685357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2.1446062619882716E-2"/>
                  <c:y val="-0.103872917607786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'C-16'!$A$7:$A$11</c:f>
              <c:strCache>
                <c:ptCount val="5"/>
                <c:pt idx="0">
                  <c:v>CAÍDA DE CARGAS IZADAS(CONTENEDORES, PAQUETES, DESCARGAS, ETC)</c:v>
                </c:pt>
                <c:pt idx="1">
                  <c:v>CHOQUE DE VEHÍCULOS DE TRABAJO</c:v>
                </c:pt>
                <c:pt idx="2">
                  <c:v>DERRUMBE DE UNA CONSTRUCCION</c:v>
                </c:pt>
                <c:pt idx="3">
                  <c:v>FUGA, DERRAME DE MATERIALES Y QUÍMICOS PELIGROSOS</c:v>
                </c:pt>
                <c:pt idx="4">
                  <c:v>OTROS</c:v>
                </c:pt>
              </c:strCache>
            </c:strRef>
          </c:cat>
          <c:val>
            <c:numRef>
              <c:f>'C-16'!$B$7:$B$11</c:f>
              <c:numCache>
                <c:formatCode>_(* #,##0_);_(* \(#,##0\);_(* "-"_);_(@_)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enero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467801982313359"/>
          <c:y val="5.9868958055188208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-2.8687864388785456E-2"/>
                  <c:y val="3.21718787778811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56329053175791"/>
                      <c:h val="0.13313721600485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-1.7941197045048214E-2"/>
                  <c:y val="1.41652836846833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-1.3566890618420148E-2"/>
                  <c:y val="-6.5098415917388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3639778886047108"/>
                  <c:y val="-9.9116289443878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2.9356743125525778E-2"/>
                  <c:y val="-0.18492412570155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5.7048259654194348E-2"/>
                  <c:y val="-7.0096525585133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119357632245144E-2"/>
                  <c:y val="1.5596032042318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2.5242855044516233E-2"/>
                  <c:y val="0.137732455502053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85425668459994"/>
                      <c:h val="0.17076265019836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1.2437904113822867E-2"/>
                  <c:y val="0.180492720243481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'C-2'!$I$6:$I$14</c:f>
              <c:strCache>
                <c:ptCount val="9"/>
                <c:pt idx="0">
                  <c:v>INDUSTRIAS MANUFACTURERAS</c:v>
                </c:pt>
                <c:pt idx="1">
                  <c:v>ACTIVIDADES INMOBILIARIAS, EMPRESARIALES Y 
DE ALQUILER</c:v>
                </c:pt>
                <c:pt idx="2">
                  <c:v>COMERCIO AL POR MAYOR Y AL POR MENOR, 
REP. VEHÍC. AUTOM.</c:v>
                </c:pt>
                <c:pt idx="3">
                  <c:v>TRANSPORTE, ALMACENAMIENTO Y 
COMUNICACIONES</c:v>
                </c:pt>
                <c:pt idx="4">
                  <c:v>CONSTRUCCIÓN</c:v>
                </c:pt>
                <c:pt idx="5">
                  <c:v>OTRAS ACTIV. SERV. COMUNITARIOS, SOCIALES
Y PERSONALES</c:v>
                </c:pt>
                <c:pt idx="6">
                  <c:v>EXPLOTACIÓN DE MINAS Y CANTERAS </c:v>
                </c:pt>
                <c:pt idx="7">
                  <c:v>SERVICIOS SOCIALES Y DE SALUD</c:v>
                </c:pt>
                <c:pt idx="8">
                  <c:v>OTRAS</c:v>
                </c:pt>
              </c:strCache>
            </c:strRef>
          </c:cat>
          <c:val>
            <c:numRef>
              <c:f>'C-2'!$J$6:$J$14</c:f>
              <c:numCache>
                <c:formatCode>General</c:formatCode>
                <c:ptCount val="9"/>
                <c:pt idx="0">
                  <c:v>584</c:v>
                </c:pt>
                <c:pt idx="1">
                  <c:v>493</c:v>
                </c:pt>
                <c:pt idx="2">
                  <c:v>323</c:v>
                </c:pt>
                <c:pt idx="3">
                  <c:v>298</c:v>
                </c:pt>
                <c:pt idx="4">
                  <c:v>275</c:v>
                </c:pt>
                <c:pt idx="5">
                  <c:v>149</c:v>
                </c:pt>
                <c:pt idx="6">
                  <c:v>148</c:v>
                </c:pt>
                <c:pt idx="7">
                  <c:v>135</c:v>
                </c:pt>
                <c:pt idx="8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enero 2019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1312174000081563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'C-3'!$I$1:$I$9</c:f>
              <c:strCache>
                <c:ptCount val="9"/>
                <c:pt idx="1">
                  <c:v>NO DETERMINADO</c:v>
                </c:pt>
                <c:pt idx="2">
                  <c:v>OTROS</c:v>
                </c:pt>
                <c:pt idx="3">
                  <c:v>OPERARIO</c:v>
                </c:pt>
                <c:pt idx="4">
                  <c:v>EMPLEADO</c:v>
                </c:pt>
                <c:pt idx="5">
                  <c:v>OBRERO</c:v>
                </c:pt>
                <c:pt idx="6">
                  <c:v>OFICIAL</c:v>
                </c:pt>
                <c:pt idx="7">
                  <c:v>FUNCIONARIO</c:v>
                </c:pt>
                <c:pt idx="8">
                  <c:v>PEÓN</c:v>
                </c:pt>
              </c:strCache>
            </c:strRef>
          </c:cat>
          <c:val>
            <c:numRef>
              <c:f>'C-3'!$J$2:$J$9</c:f>
              <c:numCache>
                <c:formatCode>_(* #,##0_);_(* \(#,##0\);_(* "-"_);_(@_)</c:formatCode>
                <c:ptCount val="8"/>
                <c:pt idx="0">
                  <c:v>1078</c:v>
                </c:pt>
                <c:pt idx="1">
                  <c:v>321</c:v>
                </c:pt>
                <c:pt idx="2">
                  <c:v>738</c:v>
                </c:pt>
                <c:pt idx="3">
                  <c:v>291</c:v>
                </c:pt>
                <c:pt idx="4">
                  <c:v>105</c:v>
                </c:pt>
                <c:pt idx="5">
                  <c:v>20</c:v>
                </c:pt>
                <c:pt idx="6">
                  <c:v>2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132459136"/>
        <c:axId val="132460928"/>
        <c:axId val="0"/>
      </c:bar3DChart>
      <c:catAx>
        <c:axId val="13245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PE"/>
          </a:p>
        </c:txPr>
        <c:crossAx val="132460928"/>
        <c:crosses val="autoZero"/>
        <c:auto val="1"/>
        <c:lblAlgn val="ctr"/>
        <c:lblOffset val="100"/>
        <c:noMultiLvlLbl val="0"/>
      </c:catAx>
      <c:valAx>
        <c:axId val="132460928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1324591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enero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9.2746788517021728E-2"/>
          <c:y val="5.1941026902887141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95105733000831"/>
          <c:y val="0.48034653871391075"/>
          <c:w val="0.50190584772696611"/>
          <c:h val="0.4018778707349081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7073640979946E-2"/>
                  <c:y val="-5.4606388402881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0.12678098227153473"/>
                  <c:y val="-0.180682788687532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2.256057072132249E-2"/>
                  <c:y val="-0.258253448246742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5300115173"/>
                  <c:y val="-0.253996473097112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63893746085328"/>
                  <c:y val="-0.122977772309711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4339851159815115"/>
                  <c:y val="-1.4816272965879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9.2177537277495086E-2"/>
                  <c:y val="7.1796840444212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-8.4408231004244619E-2"/>
                  <c:y val="3.2812492154516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0.19973650515954885"/>
                  <c:y val="0.11177575459317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0.12339202474653477"/>
                  <c:y val="0.1763754921259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'C-5'!$T$4:$T$11</c:f>
              <c:strCache>
                <c:ptCount val="8"/>
                <c:pt idx="0">
                  <c:v>GOLPES POR OBJETOS (EXCEPTO CAÍDAS)</c:v>
                </c:pt>
                <c:pt idx="1">
                  <c:v>CAÍDA DE OBJETOS</c:v>
                </c:pt>
                <c:pt idx="2">
                  <c:v>ESFUERZOS FÍSICOS O FALSOS MOVIMIENTOS</c:v>
                </c:pt>
                <c:pt idx="3">
                  <c:v>CAÍDA DE PERSONAS A NIVEL</c:v>
                </c:pt>
                <c:pt idx="4">
                  <c:v>CAÍDA DE PERSONAL DE ALTURA</c:v>
                </c:pt>
                <c:pt idx="5">
                  <c:v>APRISIONAMIENTO O ATRAPAMIENTO</c:v>
                </c:pt>
                <c:pt idx="6">
                  <c:v>CHOQUE CONTRA OBJETO</c:v>
                </c:pt>
                <c:pt idx="7">
                  <c:v>OTRAS</c:v>
                </c:pt>
              </c:strCache>
            </c:strRef>
          </c:cat>
          <c:val>
            <c:numRef>
              <c:f>'C-5'!$U$4:$U$11</c:f>
              <c:numCache>
                <c:formatCode>_(* #,##0_);_(* \(#,##0\);_(* "-"_);_(@_)</c:formatCode>
                <c:ptCount val="8"/>
                <c:pt idx="0">
                  <c:v>278</c:v>
                </c:pt>
                <c:pt idx="1">
                  <c:v>253</c:v>
                </c:pt>
                <c:pt idx="2">
                  <c:v>246</c:v>
                </c:pt>
                <c:pt idx="3">
                  <c:v>174</c:v>
                </c:pt>
                <c:pt idx="4">
                  <c:v>63</c:v>
                </c:pt>
                <c:pt idx="5">
                  <c:v>53</c:v>
                </c:pt>
                <c:pt idx="6">
                  <c:v>36</c:v>
                </c:pt>
                <c:pt idx="7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enero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11979589282274559"/>
                  <c:y val="8.84885991821743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6.9524606862084504E-2"/>
                  <c:y val="5.9281069916355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20023594645771"/>
                  <c:y val="-2.6320824650089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0.12710498643008061"/>
                  <c:y val="-3.0513948149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7.4956771880698631E-2"/>
                  <c:y val="-1.414485261707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6.3272025729256623E-2"/>
                  <c:y val="-1.2912451800360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5.4060670018985076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4.9370971840075072E-2"/>
                  <c:y val="4.033984655314515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3.8314466860690267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3.5301427595991836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2.74669139703922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1520512120983215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'C-6'!$T$5:$T$18</c:f>
              <c:strCache>
                <c:ptCount val="14"/>
                <c:pt idx="0">
                  <c:v>NO DETERMINADO</c:v>
                </c:pt>
                <c:pt idx="1">
                  <c:v>OTROS AGENTES CAUSANTES *</c:v>
                </c:pt>
                <c:pt idx="2">
                  <c:v>OTROS</c:v>
                </c:pt>
                <c:pt idx="3">
                  <c:v>HERRAMIENTAS (PORTÁTILES, MANUALES, MECÁNICOS, ELÉCTRICAS, NEUMÁTICAS, ETC.)</c:v>
                </c:pt>
                <c:pt idx="4">
                  <c:v>MAQUINAS Y EQUIPOS EN GENERAL</c:v>
                </c:pt>
                <c:pt idx="5">
                  <c:v>PISO</c:v>
                </c:pt>
                <c:pt idx="6">
                  <c:v>MATERIAS PRIMAS</c:v>
                </c:pt>
                <c:pt idx="7">
                  <c:v>ESCALERA</c:v>
                </c:pt>
                <c:pt idx="8">
                  <c:v>VEHÍCULOS O MEDIOS DE TRANSPORTE EN GENERAL</c:v>
                </c:pt>
                <c:pt idx="9">
                  <c:v>ANDAMIOS</c:v>
                </c:pt>
                <c:pt idx="10">
                  <c:v>MUEBLES EN GENERAL</c:v>
                </c:pt>
                <c:pt idx="11">
                  <c:v>ABERTURAS, PUERTAS,PORTONES, PERSIANAS</c:v>
                </c:pt>
                <c:pt idx="12">
                  <c:v>PRODUCTOS ELABORADOS</c:v>
                </c:pt>
                <c:pt idx="13">
                  <c:v>SUSTANCIAS QUÍMICAS - PLAGUICIDAS</c:v>
                </c:pt>
              </c:strCache>
            </c:strRef>
          </c:cat>
          <c:val>
            <c:numRef>
              <c:f>'C-6'!$U$5:$U$18</c:f>
              <c:numCache>
                <c:formatCode>_(* #,##0_);_(* \(#,##0\);_(* "-"_);_(@_)</c:formatCode>
                <c:ptCount val="14"/>
                <c:pt idx="0">
                  <c:v>223</c:v>
                </c:pt>
                <c:pt idx="1">
                  <c:v>107</c:v>
                </c:pt>
                <c:pt idx="2">
                  <c:v>1549</c:v>
                </c:pt>
                <c:pt idx="3">
                  <c:v>218</c:v>
                </c:pt>
                <c:pt idx="4">
                  <c:v>98</c:v>
                </c:pt>
                <c:pt idx="5">
                  <c:v>75</c:v>
                </c:pt>
                <c:pt idx="6">
                  <c:v>71</c:v>
                </c:pt>
                <c:pt idx="7">
                  <c:v>65</c:v>
                </c:pt>
                <c:pt idx="8">
                  <c:v>37</c:v>
                </c:pt>
                <c:pt idx="9">
                  <c:v>20</c:v>
                </c:pt>
                <c:pt idx="10">
                  <c:v>17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33309440"/>
        <c:axId val="33310976"/>
        <c:axId val="0"/>
      </c:bar3DChart>
      <c:catAx>
        <c:axId val="3330944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3310976"/>
        <c:crosses val="autoZero"/>
        <c:auto val="1"/>
        <c:lblAlgn val="ctr"/>
        <c:lblOffset val="100"/>
        <c:noMultiLvlLbl val="0"/>
      </c:catAx>
      <c:valAx>
        <c:axId val="33310976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309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parte del cuerpo lesionada, enero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32954424263421"/>
          <c:y val="0.47256296809700815"/>
          <c:w val="0.44529148742185637"/>
          <c:h val="0.36831527727394803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3.685563221674272E-2"/>
                  <c:y val="2.3807899012174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9.2390423887982839E-2"/>
                  <c:y val="-3.3311424223812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1915243410577942"/>
                  <c:y val="-0.17089130892305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6.2035849377132267E-2"/>
                  <c:y val="-0.2259695037716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0.10212354580517491"/>
                  <c:y val="-0.23825217937580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15069634143273272"/>
                  <c:y val="-0.136255097342023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8437490467900555"/>
                  <c:y val="-0.113915407462967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16436111388802119"/>
                  <c:y val="-4.919083404146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15460336113236778"/>
                  <c:y val="7.7822586387782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8.6215821648602895E-3"/>
                  <c:y val="0.128106833447268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5.1329395291404491E-2"/>
                  <c:y val="4.0867746820540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(2)'!$F$51:$F$61</c:f>
              <c:strCache>
                <c:ptCount val="11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MANO (CON EXCEPCIÓN DE LOS DEDOS SOLOS)</c:v>
                </c:pt>
                <c:pt idx="4">
                  <c:v>RODILLA</c:v>
                </c:pt>
                <c:pt idx="5">
                  <c:v>PIE (CON EXCEPCIÓN DE LOS DEDOS)</c:v>
                </c:pt>
                <c:pt idx="6">
                  <c:v>PIERNA</c:v>
                </c:pt>
                <c:pt idx="7">
                  <c:v>CABEZA, UBICACIONES MÚLTIPLES</c:v>
                </c:pt>
                <c:pt idx="8">
                  <c:v>TOBILLO</c:v>
                </c:pt>
                <c:pt idx="9">
                  <c:v>HOMBRO (INCLUSIÓN DE CLAVÍCULAS, OMÓPLATO Y AXILA)</c:v>
                </c:pt>
                <c:pt idx="10">
                  <c:v>OTRAS</c:v>
                </c:pt>
              </c:strCache>
            </c:strRef>
          </c:cat>
          <c:val>
            <c:numRef>
              <c:f>'C-7 (2)'!$G$51:$G$61</c:f>
              <c:numCache>
                <c:formatCode>_(* #,##0_);_(* \(#,##0\);_(* "-"_);_(@_)</c:formatCode>
                <c:ptCount val="11"/>
                <c:pt idx="0">
                  <c:v>371</c:v>
                </c:pt>
                <c:pt idx="1">
                  <c:v>231</c:v>
                </c:pt>
                <c:pt idx="2">
                  <c:v>193</c:v>
                </c:pt>
                <c:pt idx="3">
                  <c:v>162</c:v>
                </c:pt>
                <c:pt idx="4">
                  <c:v>150</c:v>
                </c:pt>
                <c:pt idx="5">
                  <c:v>132</c:v>
                </c:pt>
                <c:pt idx="6">
                  <c:v>122</c:v>
                </c:pt>
                <c:pt idx="7">
                  <c:v>114</c:v>
                </c:pt>
                <c:pt idx="8">
                  <c:v>104</c:v>
                </c:pt>
                <c:pt idx="9">
                  <c:v>96</c:v>
                </c:pt>
                <c:pt idx="10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enero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48847132068511"/>
          <c:y val="3.39114162648134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'C-8'!$G$29:$G$46</c:f>
              <c:strCache>
                <c:ptCount val="18"/>
                <c:pt idx="0">
                  <c:v>CONTUSIONES</c:v>
                </c:pt>
                <c:pt idx="1">
                  <c:v>HERIDAS CORTANTES</c:v>
                </c:pt>
                <c:pt idx="2">
                  <c:v>TORCEDURAS Y ESQUINCES</c:v>
                </c:pt>
                <c:pt idx="3">
                  <c:v>CUERPO EXTRAÑO EN OJOS</c:v>
                </c:pt>
                <c:pt idx="4">
                  <c:v>HERIDAS CONTUSAS (POR GOLPES O DE BORDES IRREGULARES)</c:v>
                </c:pt>
                <c:pt idx="5">
                  <c:v>QUEMADURAS</c:v>
                </c:pt>
                <c:pt idx="6">
                  <c:v>FRACTURAS</c:v>
                </c:pt>
                <c:pt idx="7">
                  <c:v>TRAUMATISMOS INTERNOS</c:v>
                </c:pt>
                <c:pt idx="8">
                  <c:v>HERIDAS PUNZANTES</c:v>
                </c:pt>
                <c:pt idx="9">
                  <c:v>LUXACIONES</c:v>
                </c:pt>
                <c:pt idx="10">
                  <c:v>HERIDA DE TEJIDOS</c:v>
                </c:pt>
                <c:pt idx="11">
                  <c:v>ESCORIACIONES</c:v>
                </c:pt>
                <c:pt idx="12">
                  <c:v>AMPUTACIONES</c:v>
                </c:pt>
                <c:pt idx="13">
                  <c:v>INTOXICACIONES POR OTRAS SUSTANCIAS QUÍMICAS</c:v>
                </c:pt>
                <c:pt idx="14">
                  <c:v>EFECTOS DE ELECTRICIDAD</c:v>
                </c:pt>
                <c:pt idx="15">
                  <c:v>HERIDA DE BALA</c:v>
                </c:pt>
                <c:pt idx="16">
                  <c:v>INTOXICACIONES POR PLAGUICIDAS</c:v>
                </c:pt>
                <c:pt idx="17">
                  <c:v>OTROS</c:v>
                </c:pt>
              </c:strCache>
            </c:strRef>
          </c:cat>
          <c:val>
            <c:numRef>
              <c:f>'C-8'!$H$29:$H$46</c:f>
              <c:numCache>
                <c:formatCode>_(* #,##0_);_(* \(#,##0\);_(* "-"_);_(@_)</c:formatCode>
                <c:ptCount val="18"/>
                <c:pt idx="0" formatCode="General">
                  <c:v>720</c:v>
                </c:pt>
                <c:pt idx="1">
                  <c:v>286</c:v>
                </c:pt>
                <c:pt idx="2" formatCode="General">
                  <c:v>189</c:v>
                </c:pt>
                <c:pt idx="3">
                  <c:v>170</c:v>
                </c:pt>
                <c:pt idx="4" formatCode="General">
                  <c:v>101</c:v>
                </c:pt>
                <c:pt idx="5">
                  <c:v>93</c:v>
                </c:pt>
                <c:pt idx="6" formatCode="General">
                  <c:v>92</c:v>
                </c:pt>
                <c:pt idx="7">
                  <c:v>71</c:v>
                </c:pt>
                <c:pt idx="8" formatCode="General">
                  <c:v>60</c:v>
                </c:pt>
                <c:pt idx="9">
                  <c:v>54</c:v>
                </c:pt>
                <c:pt idx="10">
                  <c:v>13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 formatCode="General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143229696"/>
        <c:axId val="143231232"/>
        <c:axId val="0"/>
      </c:bar3DChart>
      <c:catAx>
        <c:axId val="14322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PE"/>
          </a:p>
        </c:txPr>
        <c:crossAx val="143231232"/>
        <c:crosses val="autoZero"/>
        <c:auto val="1"/>
        <c:lblAlgn val="ctr"/>
        <c:lblOffset val="100"/>
        <c:noMultiLvlLbl val="0"/>
      </c:catAx>
      <c:valAx>
        <c:axId val="143231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1432296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enero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-1.3397083396659699E-2"/>
                  <c:y val="-0.1469166937014491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</a:t>
                    </a:r>
                    <a:fld id="{2C7D3254-A054-4D27-91DB-121FB8AC1DA2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ACCIDENTE MORTAL</c:v>
                </c:pt>
                <c:pt idx="1">
                  <c:v>ACCIDENTE LEVE</c:v>
                </c:pt>
                <c:pt idx="2">
                  <c:v>TOTAL TEMPORAL</c:v>
                </c:pt>
                <c:pt idx="3">
                  <c:v>TOTAL PERMANENTE</c:v>
                </c:pt>
                <c:pt idx="4">
                  <c:v>PARCIAL PERMANENTE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52</c:v>
                </c:pt>
                <c:pt idx="1">
                  <c:v>938</c:v>
                </c:pt>
                <c:pt idx="2">
                  <c:v>1157</c:v>
                </c:pt>
                <c:pt idx="3">
                  <c:v>23</c:v>
                </c:pt>
                <c:pt idx="4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34</xdr:row>
      <xdr:rowOff>146957</xdr:rowOff>
    </xdr:from>
    <xdr:to>
      <xdr:col>13</xdr:col>
      <xdr:colOff>38101</xdr:colOff>
      <xdr:row>47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725365</xdr:colOff>
      <xdr:row>25</xdr:row>
      <xdr:rowOff>81353</xdr:rowOff>
    </xdr:from>
    <xdr:to>
      <xdr:col>10</xdr:col>
      <xdr:colOff>124558</xdr:colOff>
      <xdr:row>43</xdr:row>
      <xdr:rowOff>64932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86912</xdr:colOff>
      <xdr:row>47</xdr:row>
      <xdr:rowOff>32772</xdr:rowOff>
    </xdr:from>
    <xdr:to>
      <xdr:col>7</xdr:col>
      <xdr:colOff>278423</xdr:colOff>
      <xdr:row>63</xdr:row>
      <xdr:rowOff>101821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25</xdr:row>
      <xdr:rowOff>69805</xdr:rowOff>
    </xdr:from>
    <xdr:to>
      <xdr:col>11</xdr:col>
      <xdr:colOff>446690</xdr:colOff>
      <xdr:row>43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13</xdr:row>
      <xdr:rowOff>73268</xdr:rowOff>
    </xdr:from>
    <xdr:to>
      <xdr:col>1</xdr:col>
      <xdr:colOff>710712</xdr:colOff>
      <xdr:row>30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104775</xdr:colOff>
      <xdr:row>23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24</xdr:row>
      <xdr:rowOff>139211</xdr:rowOff>
    </xdr:from>
    <xdr:to>
      <xdr:col>5</xdr:col>
      <xdr:colOff>600806</xdr:colOff>
      <xdr:row>40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24</xdr:row>
      <xdr:rowOff>141123</xdr:rowOff>
    </xdr:from>
    <xdr:to>
      <xdr:col>2</xdr:col>
      <xdr:colOff>14654</xdr:colOff>
      <xdr:row>40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1140071</xdr:colOff>
      <xdr:row>33</xdr:row>
      <xdr:rowOff>14654</xdr:rowOff>
    </xdr:from>
    <xdr:to>
      <xdr:col>14</xdr:col>
      <xdr:colOff>136281</xdr:colOff>
      <xdr:row>44</xdr:row>
      <xdr:rowOff>109905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44</xdr:row>
      <xdr:rowOff>17838</xdr:rowOff>
    </xdr:from>
    <xdr:to>
      <xdr:col>16</xdr:col>
      <xdr:colOff>456181</xdr:colOff>
      <xdr:row>60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48</xdr:row>
      <xdr:rowOff>7329</xdr:rowOff>
    </xdr:from>
    <xdr:to>
      <xdr:col>2</xdr:col>
      <xdr:colOff>359018</xdr:colOff>
      <xdr:row>55</xdr:row>
      <xdr:rowOff>329713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27</xdr:row>
      <xdr:rowOff>65941</xdr:rowOff>
    </xdr:from>
    <xdr:to>
      <xdr:col>3</xdr:col>
      <xdr:colOff>586586</xdr:colOff>
      <xdr:row>44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showGridLines="0" tabSelected="1" view="pageBreakPreview" topLeftCell="A7" zoomScale="160" zoomScaleNormal="190" zoomScaleSheetLayoutView="160" workbookViewId="0">
      <selection activeCell="J32" sqref="J32"/>
    </sheetView>
  </sheetViews>
  <sheetFormatPr baseColWidth="10" defaultRowHeight="29.25" customHeight="1" x14ac:dyDescent="0.2"/>
  <cols>
    <col min="1" max="1" width="2.85546875" style="56" customWidth="1"/>
    <col min="2" max="2" width="19" style="56" customWidth="1"/>
    <col min="3" max="3" width="13.140625" style="56" customWidth="1"/>
    <col min="4" max="4" width="13.5703125" style="56" customWidth="1"/>
    <col min="5" max="5" width="13.42578125" style="56" customWidth="1"/>
    <col min="6" max="6" width="15" style="56" customWidth="1"/>
    <col min="7" max="7" width="15.7109375" style="56" customWidth="1"/>
    <col min="8" max="8" width="2" style="56" customWidth="1"/>
    <col min="9" max="9" width="1.85546875" style="56" customWidth="1"/>
    <col min="10" max="16384" width="11.42578125" style="56"/>
  </cols>
  <sheetData>
    <row r="1" spans="1:12" ht="13.5" customHeight="1" x14ac:dyDescent="0.2">
      <c r="A1" s="387" t="s">
        <v>255</v>
      </c>
      <c r="B1" s="387"/>
      <c r="C1" s="387"/>
      <c r="D1" s="387"/>
      <c r="E1" s="387"/>
      <c r="F1" s="387"/>
      <c r="G1" s="387"/>
      <c r="H1" s="387"/>
      <c r="I1" s="55"/>
    </row>
    <row r="2" spans="1:12" ht="13.5" customHeight="1" x14ac:dyDescent="0.2">
      <c r="A2" s="54"/>
      <c r="B2" s="54" t="s">
        <v>122</v>
      </c>
      <c r="C2" s="54"/>
      <c r="D2" s="54"/>
      <c r="E2" s="54"/>
      <c r="F2" s="54"/>
      <c r="G2" s="54"/>
      <c r="H2" s="54"/>
      <c r="J2" s="56" t="s">
        <v>277</v>
      </c>
    </row>
    <row r="3" spans="1:12" s="57" customFormat="1" ht="13.5" customHeight="1" x14ac:dyDescent="0.2">
      <c r="A3" s="388" t="s">
        <v>233</v>
      </c>
      <c r="B3" s="388"/>
      <c r="C3" s="388"/>
      <c r="D3" s="388"/>
      <c r="E3" s="388"/>
      <c r="F3" s="388"/>
      <c r="G3" s="388"/>
      <c r="H3" s="388"/>
      <c r="I3" s="56"/>
      <c r="J3" s="56"/>
      <c r="K3" s="56"/>
      <c r="L3" s="56"/>
    </row>
    <row r="4" spans="1:12" s="57" customFormat="1" ht="13.5" customHeight="1" x14ac:dyDescent="0.2">
      <c r="B4" s="395" t="s">
        <v>275</v>
      </c>
      <c r="C4" s="395"/>
      <c r="D4" s="395"/>
      <c r="E4" s="395"/>
      <c r="F4" s="395"/>
      <c r="G4" s="395"/>
      <c r="H4" s="304"/>
      <c r="I4" s="56"/>
      <c r="J4" s="56"/>
      <c r="K4" s="56"/>
      <c r="L4" s="56"/>
    </row>
    <row r="5" spans="1:12" s="57" customFormat="1" ht="13.5" customHeight="1" thickBot="1" x14ac:dyDescent="0.25">
      <c r="A5" s="389"/>
      <c r="B5" s="389"/>
      <c r="C5" s="389"/>
      <c r="D5" s="389"/>
      <c r="E5" s="389"/>
      <c r="F5" s="389"/>
      <c r="G5" s="389"/>
      <c r="H5" s="389"/>
      <c r="J5" s="56" t="s">
        <v>276</v>
      </c>
      <c r="K5" s="56"/>
      <c r="L5" s="56"/>
    </row>
    <row r="6" spans="1:12" s="57" customFormat="1" ht="15" customHeight="1" thickBot="1" x14ac:dyDescent="0.25">
      <c r="B6" s="393" t="s">
        <v>232</v>
      </c>
      <c r="C6" s="390" t="s">
        <v>40</v>
      </c>
      <c r="D6" s="391"/>
      <c r="E6" s="391"/>
      <c r="F6" s="392"/>
      <c r="G6" s="393" t="s">
        <v>0</v>
      </c>
      <c r="I6" s="56"/>
      <c r="J6" s="56"/>
      <c r="K6" s="56"/>
      <c r="L6" s="56"/>
    </row>
    <row r="7" spans="1:12" s="57" customFormat="1" ht="21" customHeight="1" thickBot="1" x14ac:dyDescent="0.25">
      <c r="B7" s="394"/>
      <c r="C7" s="214" t="s">
        <v>34</v>
      </c>
      <c r="D7" s="215" t="s">
        <v>33</v>
      </c>
      <c r="E7" s="214" t="s">
        <v>64</v>
      </c>
      <c r="F7" s="214" t="s">
        <v>35</v>
      </c>
      <c r="G7" s="394"/>
      <c r="I7" s="56"/>
      <c r="J7" s="56"/>
      <c r="K7" s="298"/>
      <c r="L7" s="56"/>
    </row>
    <row r="8" spans="1:12" s="57" customFormat="1" ht="10.5" customHeight="1" x14ac:dyDescent="0.2">
      <c r="B8" s="38" t="s">
        <v>176</v>
      </c>
      <c r="C8" s="39">
        <v>0</v>
      </c>
      <c r="D8" s="40">
        <v>0</v>
      </c>
      <c r="E8" s="40">
        <v>0</v>
      </c>
      <c r="F8" s="41">
        <v>0</v>
      </c>
      <c r="G8" s="200">
        <f>SUM(C8:F8)</f>
        <v>0</v>
      </c>
      <c r="H8" s="56"/>
      <c r="I8" s="56"/>
      <c r="J8" s="56"/>
      <c r="K8" s="298"/>
      <c r="L8" s="299"/>
    </row>
    <row r="9" spans="1:12" s="57" customFormat="1" ht="9" customHeight="1" x14ac:dyDescent="0.2">
      <c r="B9" s="42" t="s">
        <v>57</v>
      </c>
      <c r="C9" s="43">
        <v>0</v>
      </c>
      <c r="D9" s="44">
        <v>9</v>
      </c>
      <c r="E9" s="44">
        <v>0</v>
      </c>
      <c r="F9" s="45">
        <v>0</v>
      </c>
      <c r="G9" s="201">
        <f t="shared" ref="G9:G33" si="0">SUM(C9:F9)</f>
        <v>9</v>
      </c>
      <c r="H9" s="56"/>
      <c r="J9" s="56"/>
      <c r="K9" s="298"/>
      <c r="L9" s="299"/>
    </row>
    <row r="10" spans="1:12" s="57" customFormat="1" ht="9" customHeight="1" x14ac:dyDescent="0.2">
      <c r="B10" s="46" t="s">
        <v>177</v>
      </c>
      <c r="C10" s="47">
        <v>1</v>
      </c>
      <c r="D10" s="48">
        <v>0</v>
      </c>
      <c r="E10" s="48">
        <v>0</v>
      </c>
      <c r="F10" s="49">
        <v>0</v>
      </c>
      <c r="G10" s="202">
        <f t="shared" si="0"/>
        <v>1</v>
      </c>
      <c r="H10" s="56"/>
      <c r="I10" s="56"/>
      <c r="J10" s="56"/>
      <c r="K10" s="298"/>
      <c r="L10" s="299"/>
    </row>
    <row r="11" spans="1:12" s="57" customFormat="1" ht="9" customHeight="1" x14ac:dyDescent="0.2">
      <c r="B11" s="42" t="s">
        <v>52</v>
      </c>
      <c r="C11" s="43">
        <v>0</v>
      </c>
      <c r="D11" s="44">
        <v>140</v>
      </c>
      <c r="E11" s="44">
        <v>12</v>
      </c>
      <c r="F11" s="45">
        <v>0</v>
      </c>
      <c r="G11" s="201">
        <f t="shared" si="0"/>
        <v>152</v>
      </c>
      <c r="H11" s="56"/>
      <c r="I11" s="56"/>
      <c r="J11" s="56"/>
      <c r="K11" s="298"/>
      <c r="L11" s="299"/>
    </row>
    <row r="12" spans="1:12" s="57" customFormat="1" ht="9" customHeight="1" x14ac:dyDescent="0.2">
      <c r="B12" s="46" t="s">
        <v>167</v>
      </c>
      <c r="C12" s="47">
        <v>0</v>
      </c>
      <c r="D12" s="48">
        <v>0</v>
      </c>
      <c r="E12" s="48">
        <v>0</v>
      </c>
      <c r="F12" s="49">
        <v>0</v>
      </c>
      <c r="G12" s="202">
        <f>SUM(C12:F12)</f>
        <v>0</v>
      </c>
      <c r="H12" s="56"/>
      <c r="I12" s="56"/>
      <c r="J12" s="56"/>
      <c r="K12" s="298"/>
      <c r="L12" s="299"/>
    </row>
    <row r="13" spans="1:12" s="57" customFormat="1" ht="9" customHeight="1" x14ac:dyDescent="0.2">
      <c r="B13" s="42" t="s">
        <v>178</v>
      </c>
      <c r="C13" s="43">
        <v>0</v>
      </c>
      <c r="D13" s="44">
        <v>23</v>
      </c>
      <c r="E13" s="44">
        <v>0</v>
      </c>
      <c r="F13" s="45">
        <v>0</v>
      </c>
      <c r="G13" s="201">
        <f>SUM(C13:F13)</f>
        <v>23</v>
      </c>
      <c r="H13" s="56"/>
      <c r="I13" s="56"/>
      <c r="J13" s="56"/>
      <c r="K13" s="298"/>
      <c r="L13" s="299"/>
    </row>
    <row r="14" spans="1:12" ht="9" customHeight="1" x14ac:dyDescent="0.2">
      <c r="B14" s="46" t="s">
        <v>58</v>
      </c>
      <c r="C14" s="47">
        <v>1</v>
      </c>
      <c r="D14" s="48">
        <v>313</v>
      </c>
      <c r="E14" s="48">
        <v>1</v>
      </c>
      <c r="F14" s="49">
        <v>0</v>
      </c>
      <c r="G14" s="202">
        <f t="shared" si="0"/>
        <v>315</v>
      </c>
      <c r="K14" s="298"/>
      <c r="L14" s="299"/>
    </row>
    <row r="15" spans="1:12" ht="9" customHeight="1" x14ac:dyDescent="0.2">
      <c r="B15" s="42" t="s">
        <v>56</v>
      </c>
      <c r="C15" s="43">
        <v>0</v>
      </c>
      <c r="D15" s="44">
        <v>4</v>
      </c>
      <c r="E15" s="44">
        <v>0</v>
      </c>
      <c r="F15" s="45">
        <v>0</v>
      </c>
      <c r="G15" s="201">
        <f t="shared" si="0"/>
        <v>4</v>
      </c>
      <c r="K15" s="298"/>
      <c r="L15" s="299"/>
    </row>
    <row r="16" spans="1:12" s="57" customFormat="1" ht="9" customHeight="1" x14ac:dyDescent="0.2">
      <c r="B16" s="46" t="s">
        <v>60</v>
      </c>
      <c r="C16" s="47">
        <v>0</v>
      </c>
      <c r="D16" s="48">
        <v>3</v>
      </c>
      <c r="E16" s="48">
        <v>0</v>
      </c>
      <c r="F16" s="49">
        <v>1</v>
      </c>
      <c r="G16" s="202">
        <f>SUM(C16:F16)</f>
        <v>4</v>
      </c>
      <c r="H16" s="56"/>
      <c r="I16" s="56"/>
      <c r="J16" s="56"/>
      <c r="K16" s="298"/>
      <c r="L16" s="299"/>
    </row>
    <row r="17" spans="2:14" s="57" customFormat="1" ht="9" customHeight="1" x14ac:dyDescent="0.2">
      <c r="B17" s="42" t="s">
        <v>174</v>
      </c>
      <c r="C17" s="43">
        <v>0</v>
      </c>
      <c r="D17" s="44">
        <v>0</v>
      </c>
      <c r="E17" s="44">
        <v>0</v>
      </c>
      <c r="F17" s="45">
        <v>0</v>
      </c>
      <c r="G17" s="201">
        <f t="shared" si="0"/>
        <v>0</v>
      </c>
      <c r="H17" s="56"/>
      <c r="I17" s="56"/>
      <c r="J17" s="56"/>
      <c r="K17" s="298"/>
      <c r="L17" s="299"/>
    </row>
    <row r="18" spans="2:14" s="57" customFormat="1" ht="9" customHeight="1" x14ac:dyDescent="0.2">
      <c r="B18" s="46" t="s">
        <v>54</v>
      </c>
      <c r="C18" s="47">
        <v>0</v>
      </c>
      <c r="D18" s="48">
        <v>4</v>
      </c>
      <c r="E18" s="48">
        <v>0</v>
      </c>
      <c r="F18" s="49">
        <v>0</v>
      </c>
      <c r="G18" s="202">
        <f>SUM(C18:F18)</f>
        <v>4</v>
      </c>
      <c r="H18" s="56"/>
      <c r="I18" s="56"/>
      <c r="J18" s="56"/>
      <c r="K18" s="298"/>
      <c r="L18" s="299"/>
    </row>
    <row r="19" spans="2:14" s="57" customFormat="1" ht="9" customHeight="1" x14ac:dyDescent="0.2">
      <c r="B19" s="42" t="s">
        <v>180</v>
      </c>
      <c r="C19" s="43">
        <v>2</v>
      </c>
      <c r="D19" s="44">
        <v>6</v>
      </c>
      <c r="E19" s="44">
        <v>0</v>
      </c>
      <c r="F19" s="45">
        <v>0</v>
      </c>
      <c r="G19" s="201">
        <f>SUM(C19:F19)</f>
        <v>8</v>
      </c>
      <c r="H19" s="56"/>
      <c r="I19" s="56"/>
      <c r="J19" s="56"/>
      <c r="K19" s="298"/>
      <c r="L19" s="299"/>
    </row>
    <row r="20" spans="2:14" s="57" customFormat="1" ht="9" customHeight="1" x14ac:dyDescent="0.2">
      <c r="B20" s="46" t="s">
        <v>63</v>
      </c>
      <c r="C20" s="47">
        <v>1</v>
      </c>
      <c r="D20" s="48">
        <v>13</v>
      </c>
      <c r="E20" s="48">
        <v>0</v>
      </c>
      <c r="F20" s="49">
        <v>0</v>
      </c>
      <c r="G20" s="202">
        <f t="shared" si="0"/>
        <v>14</v>
      </c>
      <c r="H20" s="56"/>
      <c r="I20" s="56"/>
      <c r="J20" s="56"/>
      <c r="K20" s="298"/>
      <c r="L20" s="299"/>
    </row>
    <row r="21" spans="2:14" s="57" customFormat="1" ht="9" customHeight="1" x14ac:dyDescent="0.2">
      <c r="B21" s="42" t="s">
        <v>62</v>
      </c>
      <c r="C21" s="43">
        <v>1</v>
      </c>
      <c r="D21" s="44">
        <v>0</v>
      </c>
      <c r="E21" s="44">
        <v>0</v>
      </c>
      <c r="F21" s="45">
        <v>0</v>
      </c>
      <c r="G21" s="201">
        <f t="shared" si="0"/>
        <v>1</v>
      </c>
      <c r="H21" s="56"/>
      <c r="I21" s="56"/>
      <c r="J21" s="56"/>
      <c r="K21" s="298"/>
      <c r="L21" s="299"/>
    </row>
    <row r="22" spans="2:14" s="57" customFormat="1" ht="11.25" customHeight="1" x14ac:dyDescent="0.2">
      <c r="B22" s="46" t="s">
        <v>121</v>
      </c>
      <c r="C22" s="47">
        <v>44</v>
      </c>
      <c r="D22" s="48">
        <v>1846</v>
      </c>
      <c r="E22" s="48">
        <v>29</v>
      </c>
      <c r="F22" s="49">
        <v>1</v>
      </c>
      <c r="G22" s="202">
        <f t="shared" si="0"/>
        <v>1920</v>
      </c>
      <c r="H22" s="56"/>
      <c r="I22" s="56"/>
      <c r="J22" s="56"/>
      <c r="K22" s="298"/>
      <c r="L22" s="299"/>
    </row>
    <row r="23" spans="2:14" ht="9" customHeight="1" x14ac:dyDescent="0.2">
      <c r="B23" s="42" t="s">
        <v>59</v>
      </c>
      <c r="C23" s="43">
        <v>0</v>
      </c>
      <c r="D23" s="44">
        <v>10</v>
      </c>
      <c r="E23" s="44">
        <v>0</v>
      </c>
      <c r="F23" s="45">
        <v>1</v>
      </c>
      <c r="G23" s="201">
        <f t="shared" si="0"/>
        <v>11</v>
      </c>
      <c r="K23" s="298"/>
      <c r="L23" s="299"/>
    </row>
    <row r="24" spans="2:14" ht="9" customHeight="1" x14ac:dyDescent="0.2">
      <c r="B24" s="46" t="s">
        <v>55</v>
      </c>
      <c r="C24" s="47">
        <v>0</v>
      </c>
      <c r="D24" s="48">
        <v>2</v>
      </c>
      <c r="E24" s="48">
        <v>0</v>
      </c>
      <c r="F24" s="49">
        <v>0</v>
      </c>
      <c r="G24" s="202">
        <f t="shared" si="0"/>
        <v>2</v>
      </c>
      <c r="H24" s="55"/>
      <c r="J24" s="207"/>
      <c r="K24" s="298"/>
      <c r="L24" s="299"/>
    </row>
    <row r="25" spans="2:14" ht="9" customHeight="1" x14ac:dyDescent="0.2">
      <c r="B25" s="42" t="s">
        <v>179</v>
      </c>
      <c r="C25" s="43">
        <v>0</v>
      </c>
      <c r="D25" s="44">
        <v>0</v>
      </c>
      <c r="E25" s="44">
        <v>0</v>
      </c>
      <c r="F25" s="45">
        <v>0</v>
      </c>
      <c r="G25" s="201">
        <f t="shared" si="0"/>
        <v>0</v>
      </c>
      <c r="K25" s="298"/>
      <c r="L25" s="299"/>
    </row>
    <row r="26" spans="2:14" ht="9" customHeight="1" x14ac:dyDescent="0.2">
      <c r="B26" s="46" t="s">
        <v>53</v>
      </c>
      <c r="C26" s="47">
        <v>0</v>
      </c>
      <c r="D26" s="48">
        <v>13</v>
      </c>
      <c r="E26" s="48">
        <v>0</v>
      </c>
      <c r="F26" s="49">
        <v>0</v>
      </c>
      <c r="G26" s="202">
        <f t="shared" si="0"/>
        <v>13</v>
      </c>
      <c r="K26" s="298"/>
      <c r="L26" s="299"/>
    </row>
    <row r="27" spans="2:14" ht="9" customHeight="1" x14ac:dyDescent="0.2">
      <c r="B27" s="42" t="s">
        <v>50</v>
      </c>
      <c r="C27" s="43">
        <v>0</v>
      </c>
      <c r="D27" s="44">
        <v>7</v>
      </c>
      <c r="E27" s="44">
        <v>0</v>
      </c>
      <c r="F27" s="45">
        <v>0</v>
      </c>
      <c r="G27" s="201">
        <f>SUM(C27:F27)</f>
        <v>7</v>
      </c>
      <c r="K27" s="298"/>
      <c r="L27" s="299"/>
    </row>
    <row r="28" spans="2:14" ht="9" customHeight="1" x14ac:dyDescent="0.2">
      <c r="B28" s="46" t="s">
        <v>51</v>
      </c>
      <c r="C28" s="47">
        <v>1</v>
      </c>
      <c r="D28" s="48">
        <v>104</v>
      </c>
      <c r="E28" s="48">
        <v>0</v>
      </c>
      <c r="F28" s="49">
        <v>0</v>
      </c>
      <c r="G28" s="202">
        <f t="shared" si="0"/>
        <v>105</v>
      </c>
      <c r="J28" s="208"/>
      <c r="K28" s="298"/>
      <c r="L28" s="299"/>
    </row>
    <row r="29" spans="2:14" ht="9" customHeight="1" x14ac:dyDescent="0.2">
      <c r="B29" s="42" t="s">
        <v>173</v>
      </c>
      <c r="C29" s="43">
        <v>1</v>
      </c>
      <c r="D29" s="44">
        <v>7</v>
      </c>
      <c r="E29" s="44">
        <v>0</v>
      </c>
      <c r="F29" s="45">
        <v>0</v>
      </c>
      <c r="G29" s="201">
        <f t="shared" si="0"/>
        <v>8</v>
      </c>
      <c r="K29" s="298"/>
      <c r="L29" s="299"/>
    </row>
    <row r="30" spans="2:14" ht="9" customHeight="1" x14ac:dyDescent="0.2">
      <c r="B30" s="46" t="s">
        <v>172</v>
      </c>
      <c r="C30" s="47">
        <v>0</v>
      </c>
      <c r="D30" s="48">
        <v>0</v>
      </c>
      <c r="E30" s="48">
        <v>0</v>
      </c>
      <c r="F30" s="49">
        <v>0</v>
      </c>
      <c r="G30" s="202">
        <f>SUM(C30:F30)</f>
        <v>0</v>
      </c>
      <c r="K30" s="298"/>
      <c r="L30" s="299"/>
    </row>
    <row r="31" spans="2:14" ht="9" customHeight="1" x14ac:dyDescent="0.2">
      <c r="B31" s="42" t="s">
        <v>49</v>
      </c>
      <c r="C31" s="43">
        <v>0</v>
      </c>
      <c r="D31" s="44">
        <v>17</v>
      </c>
      <c r="E31" s="44">
        <v>1</v>
      </c>
      <c r="F31" s="45">
        <v>0</v>
      </c>
      <c r="G31" s="201">
        <f t="shared" si="0"/>
        <v>18</v>
      </c>
      <c r="K31" s="298"/>
      <c r="L31" s="299"/>
    </row>
    <row r="32" spans="2:14" ht="9" customHeight="1" x14ac:dyDescent="0.2">
      <c r="B32" s="46" t="s">
        <v>157</v>
      </c>
      <c r="C32" s="47">
        <v>0</v>
      </c>
      <c r="D32" s="48">
        <v>1</v>
      </c>
      <c r="E32" s="48">
        <v>0</v>
      </c>
      <c r="F32" s="49">
        <v>0</v>
      </c>
      <c r="G32" s="202">
        <f>SUM(C32:F32)</f>
        <v>1</v>
      </c>
      <c r="J32" s="303">
        <f>(C22+D22)/$G$34</f>
        <v>0.72109881724532621</v>
      </c>
      <c r="K32" s="303">
        <f>(C11+D11)/$G$34</f>
        <v>5.34147272033575E-2</v>
      </c>
      <c r="L32" s="303">
        <f>(C14+D14)/$G$34</f>
        <v>0.1198016024418161</v>
      </c>
      <c r="M32" s="303">
        <f>(C20+D20)/$G$34</f>
        <v>5.3414727203357501E-3</v>
      </c>
      <c r="N32" s="303">
        <f>(C28+D28)/$G$34</f>
        <v>4.006104540251812E-2</v>
      </c>
    </row>
    <row r="33" spans="2:12" ht="10.5" customHeight="1" thickBot="1" x14ac:dyDescent="0.25">
      <c r="B33" s="50" t="s">
        <v>61</v>
      </c>
      <c r="C33" s="51">
        <v>0</v>
      </c>
      <c r="D33" s="52">
        <v>0</v>
      </c>
      <c r="E33" s="52">
        <v>1</v>
      </c>
      <c r="F33" s="53">
        <v>0</v>
      </c>
      <c r="G33" s="203">
        <f t="shared" si="0"/>
        <v>1</v>
      </c>
      <c r="K33" s="298"/>
      <c r="L33" s="299"/>
    </row>
    <row r="34" spans="2:12" ht="18" customHeight="1" thickBot="1" x14ac:dyDescent="0.25">
      <c r="B34" s="216" t="s">
        <v>0</v>
      </c>
      <c r="C34" s="217">
        <f>SUM(C8:C33)</f>
        <v>52</v>
      </c>
      <c r="D34" s="218">
        <f>SUM(D8:D33)</f>
        <v>2522</v>
      </c>
      <c r="E34" s="218">
        <f>SUM(E8:E33)</f>
        <v>44</v>
      </c>
      <c r="F34" s="219">
        <f>SUM(F8:F33)</f>
        <v>3</v>
      </c>
      <c r="G34" s="219">
        <f>SUM(G8:G33)</f>
        <v>2621</v>
      </c>
      <c r="J34" s="207"/>
    </row>
    <row r="35" spans="2:12" ht="13.5" customHeight="1" x14ac:dyDescent="0.2">
      <c r="B35" s="386" t="s">
        <v>32</v>
      </c>
      <c r="C35" s="386"/>
      <c r="D35" s="386"/>
      <c r="E35" s="386"/>
      <c r="F35" s="386"/>
      <c r="G35" s="386"/>
      <c r="H35" s="386"/>
    </row>
    <row r="36" spans="2:12" ht="15.75" x14ac:dyDescent="0.2"/>
    <row r="37" spans="2:12" ht="15.75" x14ac:dyDescent="0.2">
      <c r="C37" s="302"/>
      <c r="D37" s="302"/>
      <c r="E37" s="302"/>
    </row>
    <row r="38" spans="2:12" ht="15.75" x14ac:dyDescent="0.2"/>
    <row r="39" spans="2:12" ht="15.75" x14ac:dyDescent="0.2"/>
  </sheetData>
  <mergeCells count="8">
    <mergeCell ref="B35:H35"/>
    <mergeCell ref="A1:H1"/>
    <mergeCell ref="A3:H3"/>
    <mergeCell ref="A5:H5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6"/>
  <sheetViews>
    <sheetView showGridLines="0" view="pageBreakPreview" zoomScale="145" zoomScaleNormal="145" zoomScaleSheetLayoutView="145" workbookViewId="0">
      <selection activeCell="F26" sqref="F26"/>
    </sheetView>
  </sheetViews>
  <sheetFormatPr baseColWidth="10" defaultRowHeight="12.75" x14ac:dyDescent="0.2"/>
  <cols>
    <col min="1" max="1" width="37" style="59" customWidth="1"/>
    <col min="2" max="5" width="12.85546875" style="59" customWidth="1"/>
    <col min="6" max="6" width="11.42578125" style="59" customWidth="1"/>
    <col min="7" max="7" width="25.85546875" style="59" customWidth="1"/>
    <col min="8" max="8" width="10.140625" style="59" customWidth="1"/>
    <col min="9" max="9" width="9.85546875" style="59" customWidth="1"/>
    <col min="10" max="10" width="35.5703125" style="59" customWidth="1"/>
    <col min="11" max="16384" width="11.42578125" style="59"/>
  </cols>
  <sheetData>
    <row r="1" spans="1:13" s="109" customFormat="1" ht="18.75" x14ac:dyDescent="0.2">
      <c r="A1" s="396" t="s">
        <v>250</v>
      </c>
      <c r="B1" s="396"/>
      <c r="C1" s="396"/>
      <c r="D1" s="396"/>
      <c r="E1" s="396"/>
    </row>
    <row r="2" spans="1:13" ht="15" x14ac:dyDescent="0.2">
      <c r="A2" s="82" t="s">
        <v>122</v>
      </c>
      <c r="B2" s="76"/>
      <c r="C2" s="76"/>
      <c r="D2" s="76"/>
      <c r="E2" s="76"/>
    </row>
    <row r="3" spans="1:13" ht="27" customHeight="1" x14ac:dyDescent="0.2">
      <c r="A3" s="398" t="s">
        <v>161</v>
      </c>
      <c r="B3" s="398"/>
      <c r="C3" s="398"/>
      <c r="D3" s="398"/>
      <c r="E3" s="398"/>
      <c r="F3" s="118"/>
    </row>
    <row r="4" spans="1:13" ht="18.75" x14ac:dyDescent="0.2">
      <c r="A4" s="405" t="s">
        <v>275</v>
      </c>
      <c r="B4" s="398"/>
      <c r="C4" s="398"/>
      <c r="D4" s="398"/>
      <c r="E4" s="398"/>
      <c r="F4" s="118"/>
    </row>
    <row r="5" spans="1:13" ht="13.5" customHeight="1" thickBot="1" x14ac:dyDescent="0.25">
      <c r="A5" s="464"/>
      <c r="B5" s="464"/>
      <c r="C5" s="464"/>
      <c r="D5" s="465"/>
      <c r="E5" s="465"/>
      <c r="F5" s="119"/>
      <c r="G5" s="120"/>
      <c r="H5" s="120"/>
      <c r="I5" s="120"/>
      <c r="J5" s="120"/>
    </row>
    <row r="6" spans="1:13" ht="18" customHeight="1" thickBot="1" x14ac:dyDescent="0.25">
      <c r="A6" s="393" t="s">
        <v>15</v>
      </c>
      <c r="B6" s="390" t="s">
        <v>120</v>
      </c>
      <c r="C6" s="391"/>
      <c r="D6" s="466" t="s">
        <v>0</v>
      </c>
      <c r="E6" s="467"/>
      <c r="F6" s="93"/>
      <c r="G6" s="121"/>
      <c r="H6" s="121"/>
      <c r="I6" s="120"/>
      <c r="J6" s="120"/>
    </row>
    <row r="7" spans="1:13" ht="18" customHeight="1" thickBot="1" x14ac:dyDescent="0.25">
      <c r="A7" s="397"/>
      <c r="B7" s="237" t="s">
        <v>118</v>
      </c>
      <c r="C7" s="237" t="s">
        <v>119</v>
      </c>
      <c r="D7" s="221" t="s">
        <v>162</v>
      </c>
      <c r="E7" s="222" t="s">
        <v>163</v>
      </c>
      <c r="F7" s="93"/>
      <c r="G7" s="122" t="s">
        <v>21</v>
      </c>
      <c r="H7" s="121">
        <f>+D14</f>
        <v>52</v>
      </c>
      <c r="I7" s="123">
        <f>+H7/$H$13</f>
        <v>2.0202020202020204E-2</v>
      </c>
      <c r="J7" s="124"/>
    </row>
    <row r="8" spans="1:13" s="130" customFormat="1" ht="15.75" x14ac:dyDescent="0.2">
      <c r="A8" s="125" t="s">
        <v>24</v>
      </c>
      <c r="B8" s="126">
        <v>777</v>
      </c>
      <c r="C8" s="127">
        <v>161</v>
      </c>
      <c r="D8" s="126">
        <f t="shared" ref="D8:D14" si="0">SUM(B8:C8)</f>
        <v>938</v>
      </c>
      <c r="E8" s="128">
        <f t="shared" ref="E8:E15" si="1">+D8/$D$15*100</f>
        <v>36.441336441336439</v>
      </c>
      <c r="F8" s="129"/>
      <c r="G8" s="121" t="s">
        <v>16</v>
      </c>
      <c r="H8" s="121">
        <f>+D8</f>
        <v>938</v>
      </c>
      <c r="I8" s="123">
        <f>+H8/$H$13</f>
        <v>0.36441336441336442</v>
      </c>
      <c r="J8" s="124"/>
    </row>
    <row r="9" spans="1:13" s="130" customFormat="1" ht="15.75" x14ac:dyDescent="0.2">
      <c r="A9" s="131" t="s">
        <v>25</v>
      </c>
      <c r="B9" s="132">
        <f>SUM(B10:B13)</f>
        <v>1324</v>
      </c>
      <c r="C9" s="133">
        <f>SUM(C10:C13)</f>
        <v>260</v>
      </c>
      <c r="D9" s="132">
        <f t="shared" si="0"/>
        <v>1584</v>
      </c>
      <c r="E9" s="134">
        <f t="shared" si="1"/>
        <v>61.53846153846154</v>
      </c>
      <c r="F9" s="129"/>
      <c r="G9" s="135" t="s">
        <v>23</v>
      </c>
      <c r="H9" s="136">
        <f>+D11</f>
        <v>1157</v>
      </c>
      <c r="I9" s="123">
        <f>+H9/$H$13</f>
        <v>0.4494949494949495</v>
      </c>
      <c r="J9" s="137" t="s">
        <v>17</v>
      </c>
      <c r="K9" s="121">
        <f>SUM(H9:H12)</f>
        <v>1584</v>
      </c>
      <c r="L9" s="138"/>
      <c r="M9" s="139">
        <f>+K9/($H$7+$H$8+$K$9)</f>
        <v>0.61538461538461542</v>
      </c>
    </row>
    <row r="10" spans="1:13" s="120" customFormat="1" ht="15.75" x14ac:dyDescent="0.2">
      <c r="A10" s="106" t="s">
        <v>19</v>
      </c>
      <c r="B10" s="140">
        <v>340</v>
      </c>
      <c r="C10" s="141">
        <v>64</v>
      </c>
      <c r="D10" s="140">
        <f t="shared" si="0"/>
        <v>404</v>
      </c>
      <c r="E10" s="142">
        <f t="shared" si="1"/>
        <v>15.695415695415695</v>
      </c>
      <c r="F10" s="143"/>
      <c r="G10" s="135" t="s">
        <v>228</v>
      </c>
      <c r="H10" s="136">
        <f>+D12</f>
        <v>23</v>
      </c>
      <c r="I10" s="123">
        <f>+H12/$H$13</f>
        <v>0</v>
      </c>
    </row>
    <row r="11" spans="1:13" s="120" customFormat="1" ht="15.75" x14ac:dyDescent="0.2">
      <c r="A11" s="174" t="s">
        <v>18</v>
      </c>
      <c r="B11" s="204">
        <v>966</v>
      </c>
      <c r="C11" s="205">
        <v>191</v>
      </c>
      <c r="D11" s="204">
        <f t="shared" si="0"/>
        <v>1157</v>
      </c>
      <c r="E11" s="206">
        <f t="shared" si="1"/>
        <v>44.949494949494948</v>
      </c>
      <c r="F11" s="143"/>
      <c r="G11" s="135" t="s">
        <v>22</v>
      </c>
      <c r="H11" s="136">
        <f>+D10</f>
        <v>404</v>
      </c>
      <c r="I11" s="123">
        <f>+H13/$H$13</f>
        <v>1</v>
      </c>
    </row>
    <row r="12" spans="1:13" s="120" customFormat="1" ht="15.75" x14ac:dyDescent="0.2">
      <c r="A12" s="106" t="s">
        <v>20</v>
      </c>
      <c r="B12" s="140">
        <v>18</v>
      </c>
      <c r="C12" s="141">
        <v>5</v>
      </c>
      <c r="D12" s="140">
        <f t="shared" si="0"/>
        <v>23</v>
      </c>
      <c r="E12" s="142">
        <f t="shared" si="1"/>
        <v>0.89355089355089357</v>
      </c>
      <c r="F12" s="144"/>
      <c r="G12" s="135" t="s">
        <v>126</v>
      </c>
      <c r="H12" s="136">
        <f>+D13</f>
        <v>0</v>
      </c>
      <c r="I12" s="123"/>
    </row>
    <row r="13" spans="1:13" s="120" customFormat="1" x14ac:dyDescent="0.2">
      <c r="A13" s="174" t="s">
        <v>192</v>
      </c>
      <c r="B13" s="204">
        <v>0</v>
      </c>
      <c r="C13" s="205">
        <v>0</v>
      </c>
      <c r="D13" s="204">
        <f t="shared" si="0"/>
        <v>0</v>
      </c>
      <c r="E13" s="206">
        <f t="shared" si="1"/>
        <v>0</v>
      </c>
      <c r="F13" s="144"/>
      <c r="G13" s="130"/>
      <c r="H13" s="130">
        <f>+K9+H7+H8</f>
        <v>2574</v>
      </c>
      <c r="I13" s="145"/>
    </row>
    <row r="14" spans="1:13" s="120" customFormat="1" ht="13.5" thickBot="1" x14ac:dyDescent="0.25">
      <c r="A14" s="125" t="s">
        <v>26</v>
      </c>
      <c r="B14" s="126">
        <v>43</v>
      </c>
      <c r="C14" s="146">
        <v>9</v>
      </c>
      <c r="D14" s="126">
        <f t="shared" si="0"/>
        <v>52</v>
      </c>
      <c r="E14" s="128">
        <f t="shared" si="1"/>
        <v>2.0202020202020203</v>
      </c>
      <c r="F14" s="143"/>
      <c r="G14" s="81"/>
      <c r="H14" s="81"/>
      <c r="I14" s="145"/>
    </row>
    <row r="15" spans="1:13" s="130" customFormat="1" ht="18" customHeight="1" thickBot="1" x14ac:dyDescent="0.25">
      <c r="A15" s="210" t="s">
        <v>0</v>
      </c>
      <c r="B15" s="241">
        <f>SUM(B8+B9+B14)</f>
        <v>2144</v>
      </c>
      <c r="C15" s="242">
        <f>SUM(C8+C9+C14)</f>
        <v>430</v>
      </c>
      <c r="D15" s="241">
        <f>SUM(D8+D9+D14)</f>
        <v>2574</v>
      </c>
      <c r="E15" s="243">
        <f t="shared" si="1"/>
        <v>100</v>
      </c>
      <c r="F15" s="129"/>
      <c r="G15" s="59"/>
      <c r="H15" s="59"/>
    </row>
    <row r="16" spans="1:13" s="81" customFormat="1" x14ac:dyDescent="0.2">
      <c r="A16" s="59"/>
      <c r="B16" s="147"/>
      <c r="C16" s="147"/>
      <c r="D16" s="147"/>
      <c r="E16" s="147"/>
      <c r="G16" s="59"/>
      <c r="H16" s="59"/>
    </row>
    <row r="17" spans="1:5" ht="36" customHeight="1" x14ac:dyDescent="0.2">
      <c r="B17" s="147"/>
      <c r="C17" s="147"/>
      <c r="D17" s="147"/>
      <c r="E17" s="147"/>
    </row>
    <row r="18" spans="1:5" x14ac:dyDescent="0.2">
      <c r="B18" s="147"/>
      <c r="C18" s="147"/>
      <c r="D18" s="147"/>
      <c r="E18" s="147"/>
    </row>
    <row r="19" spans="1:5" ht="18" customHeight="1" x14ac:dyDescent="0.2">
      <c r="B19" s="147"/>
      <c r="C19" s="147"/>
      <c r="D19" s="147"/>
      <c r="E19" s="147"/>
    </row>
    <row r="20" spans="1:5" ht="19.5" customHeight="1" x14ac:dyDescent="0.2">
      <c r="B20" s="147"/>
      <c r="C20" s="147"/>
      <c r="D20" s="147"/>
      <c r="E20" s="147"/>
    </row>
    <row r="21" spans="1:5" ht="19.5" customHeight="1" x14ac:dyDescent="0.2">
      <c r="B21" s="147"/>
      <c r="C21" s="147"/>
      <c r="D21" s="147"/>
      <c r="E21" s="147"/>
    </row>
    <row r="22" spans="1:5" ht="19.5" customHeight="1" x14ac:dyDescent="0.2">
      <c r="B22" s="147"/>
      <c r="C22" s="147"/>
      <c r="D22" s="147"/>
      <c r="E22" s="147"/>
    </row>
    <row r="23" spans="1:5" ht="19.5" customHeight="1" x14ac:dyDescent="0.2">
      <c r="B23" s="147"/>
      <c r="C23" s="147"/>
      <c r="D23" s="147"/>
      <c r="E23" s="147"/>
    </row>
    <row r="24" spans="1:5" ht="19.5" customHeight="1" x14ac:dyDescent="0.2">
      <c r="B24" s="147"/>
      <c r="C24" s="147"/>
      <c r="D24" s="147"/>
      <c r="E24" s="147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9.5" customHeight="1" x14ac:dyDescent="0.2"/>
    <row r="31" spans="1:5" ht="14.25" customHeight="1" x14ac:dyDescent="0.2">
      <c r="A31" s="459" t="s">
        <v>32</v>
      </c>
      <c r="B31" s="459"/>
      <c r="C31" s="459"/>
      <c r="D31" s="459"/>
      <c r="E31" s="459"/>
    </row>
    <row r="32" spans="1:5" ht="13.5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58"/>
    </row>
    <row r="45" spans="1:1" ht="20.100000000000001" customHeight="1" x14ac:dyDescent="0.2">
      <c r="A45" s="58"/>
    </row>
    <row r="46" spans="1:1" ht="20.100000000000001" customHeight="1" x14ac:dyDescent="0.2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I100"/>
  <sheetViews>
    <sheetView showGridLines="0" view="pageBreakPreview" topLeftCell="A13" zoomScale="175" zoomScaleNormal="160" zoomScaleSheetLayoutView="175" workbookViewId="0">
      <selection activeCell="F26" sqref="F26"/>
    </sheetView>
  </sheetViews>
  <sheetFormatPr baseColWidth="10" defaultRowHeight="12.75" x14ac:dyDescent="0.2"/>
  <cols>
    <col min="1" max="1" width="17.5703125" style="59" customWidth="1"/>
    <col min="2" max="3" width="5.140625" style="59" customWidth="1"/>
    <col min="4" max="4" width="6.140625" style="59" bestFit="1" customWidth="1"/>
    <col min="5" max="5" width="5.85546875" style="59" customWidth="1"/>
    <col min="6" max="6" width="5.140625" style="59" customWidth="1"/>
    <col min="7" max="8" width="5.5703125" style="59" customWidth="1"/>
    <col min="9" max="9" width="5.5703125" style="59" bestFit="1" customWidth="1"/>
    <col min="10" max="10" width="5.5703125" style="59" customWidth="1"/>
    <col min="11" max="11" width="6.5703125" style="59" bestFit="1" customWidth="1"/>
    <col min="12" max="15" width="5.28515625" style="59" customWidth="1"/>
    <col min="16" max="16" width="6.140625" style="59" bestFit="1" customWidth="1"/>
    <col min="17" max="17" width="7.7109375" style="59" bestFit="1" customWidth="1"/>
    <col min="18" max="18" width="8.42578125" style="59" customWidth="1"/>
    <col min="19" max="19" width="12.28515625" style="59" bestFit="1" customWidth="1"/>
    <col min="20" max="21" width="11.7109375" style="59" bestFit="1" customWidth="1"/>
    <col min="22" max="16384" width="11.42578125" style="59"/>
  </cols>
  <sheetData>
    <row r="1" spans="1:35" ht="15" x14ac:dyDescent="0.2">
      <c r="A1" s="396" t="s">
        <v>241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S1" s="112"/>
    </row>
    <row r="2" spans="1:35" ht="15" x14ac:dyDescent="0.2">
      <c r="A2" s="82" t="s">
        <v>122</v>
      </c>
      <c r="B2" s="76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S2" s="112"/>
    </row>
    <row r="3" spans="1:35" ht="28.5" customHeight="1" thickBot="1" x14ac:dyDescent="0.25">
      <c r="A3" s="398" t="s">
        <v>234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S3" s="112"/>
    </row>
    <row r="4" spans="1:35" ht="13.5" customHeight="1" thickBot="1" x14ac:dyDescent="0.25">
      <c r="A4" s="405" t="s">
        <v>275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S4" s="113" t="s">
        <v>101</v>
      </c>
      <c r="T4" s="59">
        <v>563</v>
      </c>
      <c r="U4" s="84">
        <f t="shared" ref="U4:U10" si="0">+T4/$T$15*100</f>
        <v>22.323552735923872</v>
      </c>
    </row>
    <row r="5" spans="1:35" ht="11.25" customHeight="1" thickBot="1" x14ac:dyDescent="0.2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S5" s="113" t="s">
        <v>99</v>
      </c>
      <c r="T5" s="59">
        <v>476</v>
      </c>
      <c r="U5" s="84">
        <f t="shared" si="0"/>
        <v>18.873909595559081</v>
      </c>
    </row>
    <row r="6" spans="1:35" ht="13.5" thickBot="1" x14ac:dyDescent="0.25">
      <c r="A6" s="420" t="s">
        <v>232</v>
      </c>
      <c r="B6" s="469" t="s">
        <v>77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20" t="s">
        <v>0</v>
      </c>
      <c r="S6" s="113" t="s">
        <v>96</v>
      </c>
      <c r="T6" s="59">
        <v>310</v>
      </c>
      <c r="U6" s="84">
        <f t="shared" si="0"/>
        <v>12.291831879460744</v>
      </c>
    </row>
    <row r="7" spans="1:35" ht="13.5" thickBot="1" x14ac:dyDescent="0.25">
      <c r="A7" s="421"/>
      <c r="B7" s="210" t="s">
        <v>203</v>
      </c>
      <c r="C7" s="210" t="s">
        <v>227</v>
      </c>
      <c r="D7" s="210" t="s">
        <v>102</v>
      </c>
      <c r="E7" s="210" t="s">
        <v>101</v>
      </c>
      <c r="F7" s="210" t="s">
        <v>114</v>
      </c>
      <c r="G7" s="210" t="s">
        <v>100</v>
      </c>
      <c r="H7" s="210" t="s">
        <v>96</v>
      </c>
      <c r="I7" s="210" t="s">
        <v>221</v>
      </c>
      <c r="J7" s="210" t="s">
        <v>95</v>
      </c>
      <c r="K7" s="210" t="s">
        <v>257</v>
      </c>
      <c r="L7" s="210" t="s">
        <v>99</v>
      </c>
      <c r="M7" s="210" t="s">
        <v>222</v>
      </c>
      <c r="N7" s="210" t="s">
        <v>256</v>
      </c>
      <c r="O7" s="210" t="s">
        <v>98</v>
      </c>
      <c r="P7" s="210" t="s">
        <v>97</v>
      </c>
      <c r="Q7" s="421"/>
      <c r="S7" s="113" t="s">
        <v>95</v>
      </c>
      <c r="T7" s="59">
        <v>295</v>
      </c>
      <c r="U7" s="84">
        <f t="shared" si="0"/>
        <v>11.69706582077716</v>
      </c>
    </row>
    <row r="8" spans="1:35" ht="9.75" customHeight="1" thickBot="1" x14ac:dyDescent="0.25">
      <c r="A8" s="96" t="s">
        <v>176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193">
        <f t="shared" ref="Q8:Q34" si="1">SUM(B8:P8)</f>
        <v>0</v>
      </c>
      <c r="S8" s="113" t="s">
        <v>100</v>
      </c>
      <c r="T8" s="59">
        <v>259</v>
      </c>
      <c r="U8" s="84">
        <f t="shared" si="0"/>
        <v>10.269627279936557</v>
      </c>
      <c r="W8" s="59">
        <f t="shared" ref="W8:AG8" si="2">+IF(B8=" ",0,B8)</f>
        <v>0</v>
      </c>
      <c r="X8" s="59">
        <f t="shared" si="2"/>
        <v>0</v>
      </c>
      <c r="Y8" s="59">
        <f t="shared" si="2"/>
        <v>0</v>
      </c>
      <c r="Z8" s="59">
        <f t="shared" si="2"/>
        <v>0</v>
      </c>
      <c r="AA8" s="59">
        <f t="shared" si="2"/>
        <v>0</v>
      </c>
      <c r="AB8" s="59">
        <f t="shared" si="2"/>
        <v>0</v>
      </c>
      <c r="AC8" s="59">
        <f t="shared" si="2"/>
        <v>0</v>
      </c>
      <c r="AD8" s="59">
        <f t="shared" si="2"/>
        <v>0</v>
      </c>
      <c r="AE8" s="59">
        <f t="shared" si="2"/>
        <v>0</v>
      </c>
      <c r="AF8" s="59">
        <f t="shared" si="2"/>
        <v>0</v>
      </c>
      <c r="AG8" s="59">
        <f t="shared" si="2"/>
        <v>0</v>
      </c>
      <c r="AH8" s="59">
        <f t="shared" ref="AH8:AI8" si="3">+IF(N8=" ",0,N8)</f>
        <v>0</v>
      </c>
      <c r="AI8" s="59">
        <f t="shared" si="3"/>
        <v>0</v>
      </c>
    </row>
    <row r="9" spans="1:35" ht="9.75" customHeight="1" thickBot="1" x14ac:dyDescent="0.25">
      <c r="A9" s="74" t="s">
        <v>57</v>
      </c>
      <c r="B9" s="97">
        <v>0</v>
      </c>
      <c r="C9" s="97">
        <v>0</v>
      </c>
      <c r="D9" s="97">
        <v>5</v>
      </c>
      <c r="E9" s="97">
        <v>1</v>
      </c>
      <c r="F9" s="97">
        <v>0</v>
      </c>
      <c r="G9" s="97">
        <v>2</v>
      </c>
      <c r="H9" s="97">
        <v>0</v>
      </c>
      <c r="I9" s="97">
        <v>0</v>
      </c>
      <c r="J9" s="97">
        <v>0</v>
      </c>
      <c r="K9" s="97">
        <v>0</v>
      </c>
      <c r="L9" s="97">
        <v>1</v>
      </c>
      <c r="M9" s="97">
        <v>0</v>
      </c>
      <c r="N9" s="97">
        <v>0</v>
      </c>
      <c r="O9" s="97">
        <v>0</v>
      </c>
      <c r="P9" s="97">
        <v>0</v>
      </c>
      <c r="Q9" s="194">
        <f t="shared" si="1"/>
        <v>9</v>
      </c>
      <c r="S9" s="113" t="s">
        <v>97</v>
      </c>
      <c r="T9" s="59">
        <v>143</v>
      </c>
      <c r="U9" s="84">
        <f t="shared" si="0"/>
        <v>5.6701030927835054</v>
      </c>
      <c r="W9" s="59">
        <f t="shared" ref="W9:W33" si="4">+IF(B9=" ",0,B9)</f>
        <v>0</v>
      </c>
      <c r="X9" s="59">
        <f t="shared" ref="X9:X33" si="5">+IF(C9=" ",0,C9)</f>
        <v>0</v>
      </c>
      <c r="Y9" s="59">
        <f t="shared" ref="Y9:Y33" si="6">+IF(D9=" ",0,D9)</f>
        <v>5</v>
      </c>
      <c r="Z9" s="59">
        <f t="shared" ref="Z9:Z33" si="7">+IF(E9=" ",0,E9)</f>
        <v>1</v>
      </c>
      <c r="AA9" s="59">
        <f t="shared" ref="AA9:AA33" si="8">+IF(F9=" ",0,F9)</f>
        <v>0</v>
      </c>
      <c r="AB9" s="59">
        <f t="shared" ref="AB9:AB33" si="9">+IF(G9=" ",0,G9)</f>
        <v>2</v>
      </c>
      <c r="AC9" s="59">
        <f t="shared" ref="AC9:AC33" si="10">+IF(H9=" ",0,H9)</f>
        <v>0</v>
      </c>
      <c r="AD9" s="59">
        <f t="shared" ref="AD9:AD33" si="11">+IF(I9=" ",0,I9)</f>
        <v>0</v>
      </c>
      <c r="AE9" s="59">
        <f t="shared" ref="AE9:AE33" si="12">+IF(J9=" ",0,J9)</f>
        <v>0</v>
      </c>
      <c r="AF9" s="59">
        <f t="shared" ref="AF9:AF33" si="13">+IF(K9=" ",0,K9)</f>
        <v>0</v>
      </c>
      <c r="AG9" s="59">
        <f t="shared" ref="AG9:AG33" si="14">+IF(L9=" ",0,L9)</f>
        <v>1</v>
      </c>
      <c r="AH9" s="59">
        <f t="shared" ref="AH9:AH33" si="15">+IF(N9=" ",0,N9)</f>
        <v>0</v>
      </c>
      <c r="AI9" s="59">
        <f t="shared" ref="AI9:AI33" si="16">+IF(O9=" ",0,O9)</f>
        <v>0</v>
      </c>
    </row>
    <row r="10" spans="1:35" ht="9.75" customHeight="1" thickBot="1" x14ac:dyDescent="0.25">
      <c r="A10" s="73" t="s">
        <v>177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195">
        <f t="shared" si="1"/>
        <v>0</v>
      </c>
      <c r="S10" s="113" t="s">
        <v>102</v>
      </c>
      <c r="T10" s="59">
        <v>136</v>
      </c>
      <c r="U10" s="84">
        <f t="shared" si="0"/>
        <v>5.3925455987311661</v>
      </c>
      <c r="W10" s="59">
        <f t="shared" si="4"/>
        <v>0</v>
      </c>
      <c r="X10" s="59">
        <f t="shared" si="5"/>
        <v>0</v>
      </c>
      <c r="Y10" s="59">
        <f t="shared" si="6"/>
        <v>0</v>
      </c>
      <c r="Z10" s="59">
        <f t="shared" si="7"/>
        <v>0</v>
      </c>
      <c r="AA10" s="59">
        <f t="shared" si="8"/>
        <v>0</v>
      </c>
      <c r="AB10" s="59">
        <f t="shared" si="9"/>
        <v>0</v>
      </c>
      <c r="AC10" s="59">
        <f t="shared" si="10"/>
        <v>0</v>
      </c>
      <c r="AD10" s="59">
        <f t="shared" si="11"/>
        <v>0</v>
      </c>
      <c r="AE10" s="59">
        <f t="shared" si="12"/>
        <v>0</v>
      </c>
      <c r="AF10" s="59">
        <f t="shared" si="13"/>
        <v>0</v>
      </c>
      <c r="AG10" s="59">
        <f t="shared" si="14"/>
        <v>0</v>
      </c>
      <c r="AH10" s="59">
        <f t="shared" si="15"/>
        <v>0</v>
      </c>
      <c r="AI10" s="59">
        <f t="shared" si="16"/>
        <v>0</v>
      </c>
    </row>
    <row r="11" spans="1:35" ht="9.75" customHeight="1" thickBot="1" x14ac:dyDescent="0.25">
      <c r="A11" s="74" t="s">
        <v>52</v>
      </c>
      <c r="B11" s="97">
        <v>4</v>
      </c>
      <c r="C11" s="97">
        <v>0</v>
      </c>
      <c r="D11" s="97">
        <v>9</v>
      </c>
      <c r="E11" s="97">
        <v>12</v>
      </c>
      <c r="F11" s="97">
        <v>0</v>
      </c>
      <c r="G11" s="97">
        <v>25</v>
      </c>
      <c r="H11" s="97">
        <v>18</v>
      </c>
      <c r="I11" s="97">
        <v>1</v>
      </c>
      <c r="J11" s="97">
        <v>25</v>
      </c>
      <c r="K11" s="97">
        <v>0</v>
      </c>
      <c r="L11" s="97">
        <v>27</v>
      </c>
      <c r="M11" s="97">
        <v>9</v>
      </c>
      <c r="N11" s="97"/>
      <c r="O11" s="97">
        <v>2</v>
      </c>
      <c r="P11" s="97">
        <v>8</v>
      </c>
      <c r="Q11" s="194">
        <f t="shared" si="1"/>
        <v>140</v>
      </c>
      <c r="S11" s="113" t="s">
        <v>98</v>
      </c>
      <c r="T11" s="59">
        <v>130</v>
      </c>
      <c r="U11" s="84">
        <f>+T12/$T$15*100</f>
        <v>2.9738302934179219</v>
      </c>
      <c r="W11" s="59">
        <f t="shared" si="4"/>
        <v>4</v>
      </c>
      <c r="X11" s="59">
        <f t="shared" si="5"/>
        <v>0</v>
      </c>
      <c r="Y11" s="59">
        <f t="shared" si="6"/>
        <v>9</v>
      </c>
      <c r="Z11" s="59">
        <f t="shared" si="7"/>
        <v>12</v>
      </c>
      <c r="AA11" s="59">
        <f t="shared" si="8"/>
        <v>0</v>
      </c>
      <c r="AB11" s="59">
        <f t="shared" si="9"/>
        <v>25</v>
      </c>
      <c r="AC11" s="59">
        <f t="shared" si="10"/>
        <v>18</v>
      </c>
      <c r="AD11" s="59">
        <f t="shared" si="11"/>
        <v>1</v>
      </c>
      <c r="AE11" s="59">
        <f t="shared" si="12"/>
        <v>25</v>
      </c>
      <c r="AF11" s="59">
        <f t="shared" si="13"/>
        <v>0</v>
      </c>
      <c r="AG11" s="59">
        <f t="shared" si="14"/>
        <v>27</v>
      </c>
      <c r="AH11" s="59">
        <f t="shared" si="15"/>
        <v>0</v>
      </c>
      <c r="AI11" s="59">
        <f t="shared" si="16"/>
        <v>2</v>
      </c>
    </row>
    <row r="12" spans="1:35" ht="9.75" customHeight="1" thickBot="1" x14ac:dyDescent="0.25">
      <c r="A12" s="73" t="s">
        <v>167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195">
        <f t="shared" si="1"/>
        <v>0</v>
      </c>
      <c r="S12" s="113" t="s">
        <v>222</v>
      </c>
      <c r="T12" s="59">
        <v>75</v>
      </c>
      <c r="U12" s="84">
        <f t="shared" ref="U12:U14" si="17">+T13/$T$15*100</f>
        <v>2.8548770816812055</v>
      </c>
      <c r="W12" s="59">
        <f t="shared" si="4"/>
        <v>0</v>
      </c>
      <c r="X12" s="59">
        <f t="shared" si="5"/>
        <v>0</v>
      </c>
      <c r="Y12" s="59">
        <f t="shared" si="6"/>
        <v>0</v>
      </c>
      <c r="Z12" s="59">
        <f t="shared" si="7"/>
        <v>0</v>
      </c>
      <c r="AA12" s="59">
        <f t="shared" si="8"/>
        <v>0</v>
      </c>
      <c r="AB12" s="59">
        <f t="shared" si="9"/>
        <v>0</v>
      </c>
      <c r="AC12" s="59">
        <f t="shared" si="10"/>
        <v>0</v>
      </c>
      <c r="AD12" s="59">
        <f t="shared" si="11"/>
        <v>0</v>
      </c>
      <c r="AE12" s="59">
        <f t="shared" si="12"/>
        <v>0</v>
      </c>
      <c r="AF12" s="59">
        <f t="shared" si="13"/>
        <v>0</v>
      </c>
      <c r="AG12" s="59">
        <f t="shared" si="14"/>
        <v>0</v>
      </c>
      <c r="AH12" s="59">
        <f t="shared" si="15"/>
        <v>0</v>
      </c>
      <c r="AI12" s="59">
        <f t="shared" si="16"/>
        <v>0</v>
      </c>
    </row>
    <row r="13" spans="1:35" ht="9.75" customHeight="1" thickBot="1" x14ac:dyDescent="0.25">
      <c r="A13" s="74" t="s">
        <v>178</v>
      </c>
      <c r="B13" s="97">
        <v>0</v>
      </c>
      <c r="C13" s="97">
        <v>0</v>
      </c>
      <c r="D13" s="97">
        <v>1</v>
      </c>
      <c r="E13" s="97">
        <v>6</v>
      </c>
      <c r="F13" s="97">
        <v>0</v>
      </c>
      <c r="G13" s="97">
        <v>3</v>
      </c>
      <c r="H13" s="97">
        <v>4</v>
      </c>
      <c r="I13" s="97">
        <v>0</v>
      </c>
      <c r="J13" s="97">
        <v>4</v>
      </c>
      <c r="K13" s="97">
        <v>0</v>
      </c>
      <c r="L13" s="97">
        <v>3</v>
      </c>
      <c r="M13" s="97">
        <v>1</v>
      </c>
      <c r="N13" s="97">
        <v>0</v>
      </c>
      <c r="O13" s="97">
        <v>0</v>
      </c>
      <c r="P13" s="97">
        <v>1</v>
      </c>
      <c r="Q13" s="194">
        <f t="shared" si="1"/>
        <v>23</v>
      </c>
      <c r="S13" s="113" t="s">
        <v>221</v>
      </c>
      <c r="T13" s="59">
        <v>72</v>
      </c>
      <c r="U13" s="84">
        <f t="shared" si="17"/>
        <v>2.4980174464710547</v>
      </c>
      <c r="W13" s="59">
        <f t="shared" si="4"/>
        <v>0</v>
      </c>
      <c r="X13" s="59">
        <f t="shared" si="5"/>
        <v>0</v>
      </c>
      <c r="Y13" s="59">
        <f t="shared" si="6"/>
        <v>1</v>
      </c>
      <c r="Z13" s="59">
        <f t="shared" si="7"/>
        <v>6</v>
      </c>
      <c r="AA13" s="59">
        <f t="shared" si="8"/>
        <v>0</v>
      </c>
      <c r="AB13" s="59">
        <f t="shared" si="9"/>
        <v>3</v>
      </c>
      <c r="AC13" s="59">
        <f t="shared" si="10"/>
        <v>4</v>
      </c>
      <c r="AD13" s="59">
        <f t="shared" si="11"/>
        <v>0</v>
      </c>
      <c r="AE13" s="59">
        <f t="shared" si="12"/>
        <v>4</v>
      </c>
      <c r="AF13" s="59">
        <f t="shared" si="13"/>
        <v>0</v>
      </c>
      <c r="AG13" s="59">
        <f t="shared" si="14"/>
        <v>3</v>
      </c>
      <c r="AH13" s="59">
        <f t="shared" si="15"/>
        <v>0</v>
      </c>
      <c r="AI13" s="59">
        <f t="shared" si="16"/>
        <v>0</v>
      </c>
    </row>
    <row r="14" spans="1:35" ht="9.75" customHeight="1" thickBot="1" x14ac:dyDescent="0.25">
      <c r="A14" s="73" t="s">
        <v>58</v>
      </c>
      <c r="B14" s="60">
        <v>0</v>
      </c>
      <c r="C14" s="60">
        <v>4</v>
      </c>
      <c r="D14" s="60">
        <v>0</v>
      </c>
      <c r="E14" s="60">
        <v>101</v>
      </c>
      <c r="F14" s="60">
        <v>0</v>
      </c>
      <c r="G14" s="60">
        <v>12</v>
      </c>
      <c r="H14" s="60">
        <v>41</v>
      </c>
      <c r="I14" s="60">
        <v>2</v>
      </c>
      <c r="J14" s="60">
        <v>58</v>
      </c>
      <c r="K14" s="60">
        <v>0</v>
      </c>
      <c r="L14" s="60">
        <v>55</v>
      </c>
      <c r="M14" s="60">
        <v>2</v>
      </c>
      <c r="N14" s="60">
        <v>1</v>
      </c>
      <c r="O14" s="60">
        <v>8</v>
      </c>
      <c r="P14" s="60">
        <v>29</v>
      </c>
      <c r="Q14" s="195">
        <f t="shared" si="1"/>
        <v>313</v>
      </c>
      <c r="S14" s="113" t="s">
        <v>31</v>
      </c>
      <c r="T14" s="59">
        <v>63</v>
      </c>
      <c r="U14" s="84">
        <f t="shared" si="17"/>
        <v>100</v>
      </c>
      <c r="W14" s="59">
        <f t="shared" si="4"/>
        <v>0</v>
      </c>
      <c r="X14" s="59">
        <f t="shared" si="5"/>
        <v>4</v>
      </c>
      <c r="Y14" s="59">
        <f t="shared" si="6"/>
        <v>0</v>
      </c>
      <c r="Z14" s="59">
        <f t="shared" si="7"/>
        <v>101</v>
      </c>
      <c r="AA14" s="59">
        <f t="shared" si="8"/>
        <v>0</v>
      </c>
      <c r="AB14" s="59">
        <f t="shared" si="9"/>
        <v>12</v>
      </c>
      <c r="AC14" s="59">
        <f t="shared" si="10"/>
        <v>41</v>
      </c>
      <c r="AD14" s="59">
        <f t="shared" si="11"/>
        <v>2</v>
      </c>
      <c r="AE14" s="59">
        <f t="shared" si="12"/>
        <v>58</v>
      </c>
      <c r="AF14" s="59">
        <f t="shared" si="13"/>
        <v>0</v>
      </c>
      <c r="AG14" s="59">
        <f t="shared" si="14"/>
        <v>55</v>
      </c>
      <c r="AH14" s="59">
        <f t="shared" si="15"/>
        <v>1</v>
      </c>
      <c r="AI14" s="59">
        <f t="shared" si="16"/>
        <v>8</v>
      </c>
    </row>
    <row r="15" spans="1:35" ht="9.75" customHeight="1" thickBot="1" x14ac:dyDescent="0.25">
      <c r="A15" s="74" t="s">
        <v>56</v>
      </c>
      <c r="B15" s="97">
        <v>0</v>
      </c>
      <c r="C15" s="97">
        <v>0</v>
      </c>
      <c r="D15" s="97">
        <v>4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194">
        <f t="shared" si="1"/>
        <v>4</v>
      </c>
      <c r="S15" s="113"/>
      <c r="T15" s="59">
        <f>SUM(T4:T14)</f>
        <v>2522</v>
      </c>
      <c r="W15" s="59">
        <f t="shared" si="4"/>
        <v>0</v>
      </c>
      <c r="X15" s="59">
        <f t="shared" si="5"/>
        <v>0</v>
      </c>
      <c r="Y15" s="59">
        <f t="shared" si="6"/>
        <v>4</v>
      </c>
      <c r="Z15" s="59">
        <f t="shared" si="7"/>
        <v>0</v>
      </c>
      <c r="AA15" s="59">
        <f t="shared" si="8"/>
        <v>0</v>
      </c>
      <c r="AB15" s="59">
        <f t="shared" si="9"/>
        <v>0</v>
      </c>
      <c r="AC15" s="59">
        <f t="shared" si="10"/>
        <v>0</v>
      </c>
      <c r="AD15" s="59">
        <f t="shared" si="11"/>
        <v>0</v>
      </c>
      <c r="AE15" s="59">
        <f t="shared" si="12"/>
        <v>0</v>
      </c>
      <c r="AF15" s="59">
        <f t="shared" si="13"/>
        <v>0</v>
      </c>
      <c r="AG15" s="59">
        <f t="shared" si="14"/>
        <v>0</v>
      </c>
      <c r="AH15" s="59">
        <f t="shared" si="15"/>
        <v>0</v>
      </c>
      <c r="AI15" s="59">
        <f t="shared" si="16"/>
        <v>0</v>
      </c>
    </row>
    <row r="16" spans="1:35" ht="9.75" customHeight="1" x14ac:dyDescent="0.2">
      <c r="A16" s="73" t="s">
        <v>60</v>
      </c>
      <c r="B16" s="60">
        <v>0</v>
      </c>
      <c r="C16" s="60">
        <v>2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1</v>
      </c>
      <c r="P16" s="60">
        <v>0</v>
      </c>
      <c r="Q16" s="195">
        <f t="shared" si="1"/>
        <v>3</v>
      </c>
      <c r="W16" s="59">
        <f t="shared" si="4"/>
        <v>0</v>
      </c>
      <c r="X16" s="59">
        <f t="shared" si="5"/>
        <v>2</v>
      </c>
      <c r="Y16" s="59">
        <f t="shared" si="6"/>
        <v>0</v>
      </c>
      <c r="Z16" s="59">
        <f t="shared" si="7"/>
        <v>0</v>
      </c>
      <c r="AA16" s="59">
        <f t="shared" si="8"/>
        <v>0</v>
      </c>
      <c r="AB16" s="59">
        <f t="shared" si="9"/>
        <v>0</v>
      </c>
      <c r="AC16" s="59">
        <f t="shared" si="10"/>
        <v>0</v>
      </c>
      <c r="AD16" s="59">
        <f t="shared" si="11"/>
        <v>0</v>
      </c>
      <c r="AE16" s="59">
        <f t="shared" si="12"/>
        <v>0</v>
      </c>
      <c r="AF16" s="59">
        <f t="shared" si="13"/>
        <v>0</v>
      </c>
      <c r="AG16" s="59">
        <f t="shared" si="14"/>
        <v>0</v>
      </c>
      <c r="AH16" s="59">
        <f t="shared" si="15"/>
        <v>0</v>
      </c>
      <c r="AI16" s="59">
        <f t="shared" si="16"/>
        <v>1</v>
      </c>
    </row>
    <row r="17" spans="1:35" ht="9.75" customHeight="1" thickBot="1" x14ac:dyDescent="0.25">
      <c r="A17" s="74" t="s">
        <v>174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194">
        <f t="shared" si="1"/>
        <v>0</v>
      </c>
      <c r="W17" s="59">
        <f t="shared" si="4"/>
        <v>0</v>
      </c>
      <c r="X17" s="59">
        <f t="shared" si="5"/>
        <v>0</v>
      </c>
      <c r="Y17" s="59">
        <f t="shared" si="6"/>
        <v>0</v>
      </c>
      <c r="Z17" s="59">
        <f t="shared" si="7"/>
        <v>0</v>
      </c>
      <c r="AA17" s="59">
        <f t="shared" si="8"/>
        <v>0</v>
      </c>
      <c r="AB17" s="59">
        <f t="shared" si="9"/>
        <v>0</v>
      </c>
      <c r="AC17" s="59">
        <f t="shared" si="10"/>
        <v>0</v>
      </c>
      <c r="AD17" s="59">
        <f t="shared" si="11"/>
        <v>0</v>
      </c>
      <c r="AE17" s="59">
        <f t="shared" si="12"/>
        <v>0</v>
      </c>
      <c r="AF17" s="59">
        <f t="shared" si="13"/>
        <v>0</v>
      </c>
      <c r="AG17" s="59">
        <f t="shared" si="14"/>
        <v>0</v>
      </c>
      <c r="AH17" s="59">
        <f t="shared" si="15"/>
        <v>0</v>
      </c>
      <c r="AI17" s="59">
        <f t="shared" si="16"/>
        <v>0</v>
      </c>
    </row>
    <row r="18" spans="1:35" ht="9.75" customHeight="1" thickBot="1" x14ac:dyDescent="0.25">
      <c r="A18" s="73" t="s">
        <v>54</v>
      </c>
      <c r="B18" s="60">
        <v>1</v>
      </c>
      <c r="C18" s="60">
        <v>0</v>
      </c>
      <c r="D18" s="60">
        <v>0</v>
      </c>
      <c r="E18" s="60">
        <v>1</v>
      </c>
      <c r="F18" s="60">
        <v>0</v>
      </c>
      <c r="G18" s="60">
        <v>0</v>
      </c>
      <c r="H18" s="60">
        <v>1</v>
      </c>
      <c r="I18" s="60">
        <v>0</v>
      </c>
      <c r="J18" s="60">
        <v>0</v>
      </c>
      <c r="K18" s="60">
        <v>0</v>
      </c>
      <c r="L18" s="60">
        <v>1</v>
      </c>
      <c r="M18" s="60">
        <v>0</v>
      </c>
      <c r="N18" s="60">
        <v>0</v>
      </c>
      <c r="O18" s="60">
        <v>0</v>
      </c>
      <c r="P18" s="60">
        <v>0</v>
      </c>
      <c r="Q18" s="195">
        <f t="shared" si="1"/>
        <v>4</v>
      </c>
      <c r="S18" s="210" t="s">
        <v>101</v>
      </c>
      <c r="T18" s="59">
        <v>563</v>
      </c>
      <c r="W18" s="59">
        <f t="shared" si="4"/>
        <v>1</v>
      </c>
      <c r="X18" s="59">
        <f t="shared" si="5"/>
        <v>0</v>
      </c>
      <c r="Y18" s="59">
        <f t="shared" si="6"/>
        <v>0</v>
      </c>
      <c r="Z18" s="59">
        <f t="shared" si="7"/>
        <v>1</v>
      </c>
      <c r="AA18" s="59">
        <f t="shared" si="8"/>
        <v>0</v>
      </c>
      <c r="AB18" s="59">
        <f t="shared" si="9"/>
        <v>0</v>
      </c>
      <c r="AC18" s="59">
        <f t="shared" si="10"/>
        <v>1</v>
      </c>
      <c r="AD18" s="59">
        <f t="shared" si="11"/>
        <v>0</v>
      </c>
      <c r="AE18" s="59">
        <f t="shared" si="12"/>
        <v>0</v>
      </c>
      <c r="AF18" s="59">
        <f t="shared" si="13"/>
        <v>0</v>
      </c>
      <c r="AG18" s="59">
        <f t="shared" si="14"/>
        <v>1</v>
      </c>
      <c r="AH18" s="59">
        <f t="shared" si="15"/>
        <v>0</v>
      </c>
      <c r="AI18" s="59">
        <f t="shared" si="16"/>
        <v>0</v>
      </c>
    </row>
    <row r="19" spans="1:35" ht="9.75" customHeight="1" thickBot="1" x14ac:dyDescent="0.25">
      <c r="A19" s="74" t="s">
        <v>180</v>
      </c>
      <c r="B19" s="97">
        <v>0</v>
      </c>
      <c r="C19" s="97">
        <v>0</v>
      </c>
      <c r="D19" s="97">
        <v>1</v>
      </c>
      <c r="E19" s="97">
        <v>0</v>
      </c>
      <c r="F19" s="97">
        <v>0</v>
      </c>
      <c r="G19" s="97">
        <v>2</v>
      </c>
      <c r="H19" s="97">
        <v>1</v>
      </c>
      <c r="I19" s="97">
        <v>0</v>
      </c>
      <c r="J19" s="97">
        <v>2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194">
        <f t="shared" si="1"/>
        <v>6</v>
      </c>
      <c r="S19" s="210" t="s">
        <v>99</v>
      </c>
      <c r="T19" s="59">
        <v>476</v>
      </c>
      <c r="W19" s="59">
        <f t="shared" si="4"/>
        <v>0</v>
      </c>
      <c r="X19" s="59">
        <f t="shared" si="5"/>
        <v>0</v>
      </c>
      <c r="Y19" s="59">
        <f t="shared" si="6"/>
        <v>1</v>
      </c>
      <c r="Z19" s="59">
        <f t="shared" si="7"/>
        <v>0</v>
      </c>
      <c r="AA19" s="59">
        <f t="shared" si="8"/>
        <v>0</v>
      </c>
      <c r="AB19" s="59">
        <f t="shared" si="9"/>
        <v>2</v>
      </c>
      <c r="AC19" s="59">
        <f t="shared" si="10"/>
        <v>1</v>
      </c>
      <c r="AD19" s="59">
        <f t="shared" si="11"/>
        <v>0</v>
      </c>
      <c r="AE19" s="59">
        <f t="shared" si="12"/>
        <v>2</v>
      </c>
      <c r="AF19" s="59">
        <f t="shared" si="13"/>
        <v>0</v>
      </c>
      <c r="AG19" s="59">
        <f t="shared" si="14"/>
        <v>0</v>
      </c>
      <c r="AH19" s="59">
        <f t="shared" si="15"/>
        <v>0</v>
      </c>
      <c r="AI19" s="59">
        <f t="shared" si="16"/>
        <v>0</v>
      </c>
    </row>
    <row r="20" spans="1:35" ht="9.75" customHeight="1" thickBot="1" x14ac:dyDescent="0.25">
      <c r="A20" s="73" t="s">
        <v>63</v>
      </c>
      <c r="B20" s="60">
        <v>1</v>
      </c>
      <c r="C20" s="60">
        <v>0</v>
      </c>
      <c r="D20" s="60">
        <v>5</v>
      </c>
      <c r="E20" s="60">
        <v>3</v>
      </c>
      <c r="F20" s="60">
        <v>1</v>
      </c>
      <c r="G20" s="60">
        <v>0</v>
      </c>
      <c r="H20" s="60">
        <v>1</v>
      </c>
      <c r="I20" s="60">
        <v>0</v>
      </c>
      <c r="J20" s="60">
        <v>1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0</v>
      </c>
      <c r="Q20" s="195">
        <f t="shared" si="1"/>
        <v>13</v>
      </c>
      <c r="S20" s="210" t="s">
        <v>96</v>
      </c>
      <c r="T20" s="59">
        <v>310</v>
      </c>
      <c r="W20" s="59">
        <f t="shared" si="4"/>
        <v>1</v>
      </c>
      <c r="X20" s="59">
        <f t="shared" si="5"/>
        <v>0</v>
      </c>
      <c r="Y20" s="59">
        <f t="shared" si="6"/>
        <v>5</v>
      </c>
      <c r="Z20" s="59">
        <f t="shared" si="7"/>
        <v>3</v>
      </c>
      <c r="AA20" s="59">
        <f t="shared" si="8"/>
        <v>1</v>
      </c>
      <c r="AB20" s="59">
        <f t="shared" si="9"/>
        <v>0</v>
      </c>
      <c r="AC20" s="59">
        <f t="shared" si="10"/>
        <v>1</v>
      </c>
      <c r="AD20" s="59">
        <f t="shared" si="11"/>
        <v>0</v>
      </c>
      <c r="AE20" s="59">
        <f t="shared" si="12"/>
        <v>1</v>
      </c>
      <c r="AF20" s="59">
        <f t="shared" si="13"/>
        <v>0</v>
      </c>
      <c r="AG20" s="59">
        <f t="shared" si="14"/>
        <v>1</v>
      </c>
      <c r="AH20" s="59">
        <f t="shared" si="15"/>
        <v>0</v>
      </c>
      <c r="AI20" s="59">
        <f t="shared" si="16"/>
        <v>0</v>
      </c>
    </row>
    <row r="21" spans="1:35" ht="9.75" customHeight="1" thickBot="1" x14ac:dyDescent="0.25">
      <c r="A21" s="74" t="s">
        <v>62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194">
        <f t="shared" si="1"/>
        <v>0</v>
      </c>
      <c r="S21" s="210" t="s">
        <v>95</v>
      </c>
      <c r="T21" s="59">
        <v>295</v>
      </c>
      <c r="W21" s="59">
        <f t="shared" si="4"/>
        <v>0</v>
      </c>
      <c r="X21" s="59">
        <f t="shared" si="5"/>
        <v>0</v>
      </c>
      <c r="Y21" s="59">
        <f t="shared" si="6"/>
        <v>0</v>
      </c>
      <c r="Z21" s="59">
        <f t="shared" si="7"/>
        <v>0</v>
      </c>
      <c r="AA21" s="59">
        <f t="shared" si="8"/>
        <v>0</v>
      </c>
      <c r="AB21" s="59">
        <f t="shared" si="9"/>
        <v>0</v>
      </c>
      <c r="AC21" s="59">
        <f t="shared" si="10"/>
        <v>0</v>
      </c>
      <c r="AD21" s="59">
        <f t="shared" si="11"/>
        <v>0</v>
      </c>
      <c r="AE21" s="59">
        <f t="shared" si="12"/>
        <v>0</v>
      </c>
      <c r="AF21" s="59">
        <f t="shared" si="13"/>
        <v>0</v>
      </c>
      <c r="AG21" s="59">
        <f t="shared" si="14"/>
        <v>0</v>
      </c>
      <c r="AH21" s="59">
        <f t="shared" si="15"/>
        <v>0</v>
      </c>
      <c r="AI21" s="59">
        <f t="shared" si="16"/>
        <v>0</v>
      </c>
    </row>
    <row r="22" spans="1:35" ht="15" customHeight="1" thickBot="1" x14ac:dyDescent="0.25">
      <c r="A22" s="73" t="s">
        <v>121</v>
      </c>
      <c r="B22" s="60">
        <v>3</v>
      </c>
      <c r="C22" s="60">
        <v>9</v>
      </c>
      <c r="D22" s="60">
        <v>93</v>
      </c>
      <c r="E22" s="60">
        <v>421</v>
      </c>
      <c r="F22" s="60">
        <v>8</v>
      </c>
      <c r="G22" s="60">
        <v>193</v>
      </c>
      <c r="H22" s="60">
        <v>217</v>
      </c>
      <c r="I22" s="60">
        <v>66</v>
      </c>
      <c r="J22" s="60">
        <v>189</v>
      </c>
      <c r="K22" s="60">
        <v>8</v>
      </c>
      <c r="L22" s="60">
        <v>370</v>
      </c>
      <c r="M22" s="60">
        <v>62</v>
      </c>
      <c r="N22" s="60">
        <v>4</v>
      </c>
      <c r="O22" s="60">
        <v>108</v>
      </c>
      <c r="P22" s="60">
        <v>95</v>
      </c>
      <c r="Q22" s="195">
        <f t="shared" si="1"/>
        <v>1846</v>
      </c>
      <c r="S22" s="210" t="s">
        <v>100</v>
      </c>
      <c r="T22" s="59">
        <v>259</v>
      </c>
      <c r="W22" s="59">
        <f t="shared" si="4"/>
        <v>3</v>
      </c>
      <c r="X22" s="59">
        <f t="shared" si="5"/>
        <v>9</v>
      </c>
      <c r="Y22" s="59">
        <f t="shared" si="6"/>
        <v>93</v>
      </c>
      <c r="Z22" s="59">
        <f t="shared" si="7"/>
        <v>421</v>
      </c>
      <c r="AA22" s="59">
        <f t="shared" si="8"/>
        <v>8</v>
      </c>
      <c r="AB22" s="59">
        <f t="shared" si="9"/>
        <v>193</v>
      </c>
      <c r="AC22" s="59">
        <f t="shared" si="10"/>
        <v>217</v>
      </c>
      <c r="AD22" s="59">
        <f t="shared" si="11"/>
        <v>66</v>
      </c>
      <c r="AE22" s="59">
        <f t="shared" si="12"/>
        <v>189</v>
      </c>
      <c r="AF22" s="59">
        <f t="shared" si="13"/>
        <v>8</v>
      </c>
      <c r="AG22" s="59">
        <f t="shared" si="14"/>
        <v>370</v>
      </c>
      <c r="AH22" s="59">
        <f t="shared" si="15"/>
        <v>4</v>
      </c>
      <c r="AI22" s="59">
        <f t="shared" si="16"/>
        <v>108</v>
      </c>
    </row>
    <row r="23" spans="1:35" ht="9.75" customHeight="1" thickBot="1" x14ac:dyDescent="0.25">
      <c r="A23" s="74" t="s">
        <v>59</v>
      </c>
      <c r="B23" s="97">
        <v>0</v>
      </c>
      <c r="C23" s="97">
        <v>0</v>
      </c>
      <c r="D23" s="97">
        <v>0</v>
      </c>
      <c r="E23" s="97">
        <v>4</v>
      </c>
      <c r="F23" s="97"/>
      <c r="G23" s="97">
        <v>4</v>
      </c>
      <c r="H23" s="97">
        <v>0</v>
      </c>
      <c r="I23" s="97">
        <v>0</v>
      </c>
      <c r="J23" s="97">
        <v>0</v>
      </c>
      <c r="K23" s="97">
        <v>0</v>
      </c>
      <c r="L23" s="97">
        <v>2</v>
      </c>
      <c r="M23" s="97">
        <v>0</v>
      </c>
      <c r="N23" s="97">
        <v>0</v>
      </c>
      <c r="O23" s="97">
        <v>0</v>
      </c>
      <c r="P23" s="97">
        <v>0</v>
      </c>
      <c r="Q23" s="194">
        <f t="shared" si="1"/>
        <v>10</v>
      </c>
      <c r="S23" s="210" t="s">
        <v>97</v>
      </c>
      <c r="T23" s="59">
        <v>143</v>
      </c>
      <c r="W23" s="59">
        <f t="shared" si="4"/>
        <v>0</v>
      </c>
      <c r="X23" s="59">
        <f t="shared" si="5"/>
        <v>0</v>
      </c>
      <c r="Y23" s="59">
        <f t="shared" si="6"/>
        <v>0</v>
      </c>
      <c r="Z23" s="59">
        <f t="shared" si="7"/>
        <v>4</v>
      </c>
      <c r="AA23" s="59">
        <f t="shared" si="8"/>
        <v>0</v>
      </c>
      <c r="AB23" s="59">
        <f t="shared" si="9"/>
        <v>4</v>
      </c>
      <c r="AC23" s="59">
        <f t="shared" si="10"/>
        <v>0</v>
      </c>
      <c r="AD23" s="59">
        <f t="shared" si="11"/>
        <v>0</v>
      </c>
      <c r="AE23" s="59">
        <f t="shared" si="12"/>
        <v>0</v>
      </c>
      <c r="AF23" s="59">
        <f t="shared" si="13"/>
        <v>0</v>
      </c>
      <c r="AG23" s="59">
        <f t="shared" si="14"/>
        <v>2</v>
      </c>
      <c r="AH23" s="59">
        <f t="shared" si="15"/>
        <v>0</v>
      </c>
      <c r="AI23" s="59">
        <f t="shared" si="16"/>
        <v>0</v>
      </c>
    </row>
    <row r="24" spans="1:35" ht="9.75" customHeight="1" thickBot="1" x14ac:dyDescent="0.25">
      <c r="A24" s="73" t="s">
        <v>55</v>
      </c>
      <c r="B24" s="60">
        <v>0</v>
      </c>
      <c r="C24" s="60">
        <v>0</v>
      </c>
      <c r="D24" s="60">
        <v>2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195">
        <f t="shared" si="1"/>
        <v>2</v>
      </c>
      <c r="S24" s="210" t="s">
        <v>102</v>
      </c>
      <c r="T24" s="59">
        <v>136</v>
      </c>
      <c r="W24" s="59">
        <f t="shared" si="4"/>
        <v>0</v>
      </c>
      <c r="X24" s="59">
        <f t="shared" si="5"/>
        <v>0</v>
      </c>
      <c r="Y24" s="59">
        <f t="shared" si="6"/>
        <v>2</v>
      </c>
      <c r="Z24" s="59">
        <f t="shared" si="7"/>
        <v>0</v>
      </c>
      <c r="AA24" s="59">
        <f t="shared" si="8"/>
        <v>0</v>
      </c>
      <c r="AB24" s="59">
        <f t="shared" si="9"/>
        <v>0</v>
      </c>
      <c r="AC24" s="59">
        <f t="shared" si="10"/>
        <v>0</v>
      </c>
      <c r="AD24" s="59">
        <f t="shared" si="11"/>
        <v>0</v>
      </c>
      <c r="AE24" s="59">
        <f t="shared" si="12"/>
        <v>0</v>
      </c>
      <c r="AF24" s="59">
        <f t="shared" si="13"/>
        <v>0</v>
      </c>
      <c r="AG24" s="59">
        <f t="shared" si="14"/>
        <v>0</v>
      </c>
      <c r="AH24" s="59">
        <f t="shared" si="15"/>
        <v>0</v>
      </c>
      <c r="AI24" s="59">
        <f t="shared" si="16"/>
        <v>0</v>
      </c>
    </row>
    <row r="25" spans="1:35" ht="13.5" thickBot="1" x14ac:dyDescent="0.25">
      <c r="A25" s="74" t="s">
        <v>179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194">
        <f t="shared" si="1"/>
        <v>0</v>
      </c>
      <c r="S25" s="210" t="s">
        <v>98</v>
      </c>
      <c r="T25" s="59">
        <v>130</v>
      </c>
      <c r="W25" s="59">
        <f t="shared" si="4"/>
        <v>0</v>
      </c>
      <c r="X25" s="59">
        <f t="shared" si="5"/>
        <v>0</v>
      </c>
      <c r="Y25" s="59">
        <f t="shared" si="6"/>
        <v>0</v>
      </c>
      <c r="Z25" s="59">
        <f t="shared" si="7"/>
        <v>0</v>
      </c>
      <c r="AA25" s="59">
        <f t="shared" si="8"/>
        <v>0</v>
      </c>
      <c r="AB25" s="59">
        <f t="shared" si="9"/>
        <v>0</v>
      </c>
      <c r="AC25" s="59">
        <f t="shared" si="10"/>
        <v>0</v>
      </c>
      <c r="AD25" s="59">
        <f t="shared" si="11"/>
        <v>0</v>
      </c>
      <c r="AE25" s="59">
        <f t="shared" si="12"/>
        <v>0</v>
      </c>
      <c r="AF25" s="59">
        <f t="shared" si="13"/>
        <v>0</v>
      </c>
      <c r="AG25" s="59">
        <f t="shared" si="14"/>
        <v>0</v>
      </c>
      <c r="AH25" s="59">
        <f t="shared" si="15"/>
        <v>0</v>
      </c>
      <c r="AI25" s="59">
        <f t="shared" si="16"/>
        <v>0</v>
      </c>
    </row>
    <row r="26" spans="1:35" ht="9.75" customHeight="1" thickBot="1" x14ac:dyDescent="0.25">
      <c r="A26" s="73" t="s">
        <v>53</v>
      </c>
      <c r="B26" s="60">
        <v>0</v>
      </c>
      <c r="C26" s="60">
        <v>0</v>
      </c>
      <c r="D26" s="60">
        <v>6</v>
      </c>
      <c r="E26" s="60">
        <v>1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3</v>
      </c>
      <c r="M26" s="60">
        <v>0</v>
      </c>
      <c r="N26" s="60">
        <v>0</v>
      </c>
      <c r="O26" s="60">
        <v>3</v>
      </c>
      <c r="P26" s="60">
        <v>0</v>
      </c>
      <c r="Q26" s="195">
        <f t="shared" si="1"/>
        <v>13</v>
      </c>
      <c r="S26" s="210" t="s">
        <v>222</v>
      </c>
      <c r="T26" s="59">
        <v>75</v>
      </c>
      <c r="W26" s="59">
        <f t="shared" si="4"/>
        <v>0</v>
      </c>
      <c r="X26" s="59">
        <f t="shared" si="5"/>
        <v>0</v>
      </c>
      <c r="Y26" s="59">
        <f t="shared" si="6"/>
        <v>6</v>
      </c>
      <c r="Z26" s="59">
        <f t="shared" si="7"/>
        <v>1</v>
      </c>
      <c r="AA26" s="59">
        <f t="shared" si="8"/>
        <v>0</v>
      </c>
      <c r="AB26" s="59">
        <f t="shared" si="9"/>
        <v>0</v>
      </c>
      <c r="AC26" s="59">
        <f t="shared" si="10"/>
        <v>0</v>
      </c>
      <c r="AD26" s="59">
        <f t="shared" si="11"/>
        <v>0</v>
      </c>
      <c r="AE26" s="59">
        <f t="shared" si="12"/>
        <v>0</v>
      </c>
      <c r="AF26" s="59">
        <f t="shared" si="13"/>
        <v>0</v>
      </c>
      <c r="AG26" s="59">
        <f t="shared" si="14"/>
        <v>3</v>
      </c>
      <c r="AH26" s="59">
        <f t="shared" si="15"/>
        <v>0</v>
      </c>
      <c r="AI26" s="59">
        <f t="shared" si="16"/>
        <v>3</v>
      </c>
    </row>
    <row r="27" spans="1:35" ht="9.75" customHeight="1" thickBot="1" x14ac:dyDescent="0.25">
      <c r="A27" s="74" t="s">
        <v>50</v>
      </c>
      <c r="B27" s="97"/>
      <c r="C27" s="97">
        <v>1</v>
      </c>
      <c r="D27" s="97">
        <v>5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1</v>
      </c>
      <c r="M27" s="97">
        <v>0</v>
      </c>
      <c r="N27" s="97">
        <v>0</v>
      </c>
      <c r="O27" s="97">
        <v>0</v>
      </c>
      <c r="P27" s="97">
        <v>0</v>
      </c>
      <c r="Q27" s="194">
        <f t="shared" si="1"/>
        <v>7</v>
      </c>
      <c r="S27" s="210" t="s">
        <v>221</v>
      </c>
      <c r="T27" s="59">
        <v>72</v>
      </c>
      <c r="W27" s="59">
        <f t="shared" si="4"/>
        <v>0</v>
      </c>
      <c r="X27" s="59">
        <f t="shared" si="5"/>
        <v>1</v>
      </c>
      <c r="Y27" s="59">
        <f t="shared" si="6"/>
        <v>5</v>
      </c>
      <c r="Z27" s="59">
        <f t="shared" si="7"/>
        <v>0</v>
      </c>
      <c r="AA27" s="59">
        <f t="shared" si="8"/>
        <v>0</v>
      </c>
      <c r="AB27" s="59">
        <f t="shared" si="9"/>
        <v>0</v>
      </c>
      <c r="AC27" s="59">
        <f t="shared" si="10"/>
        <v>0</v>
      </c>
      <c r="AD27" s="59">
        <f t="shared" si="11"/>
        <v>0</v>
      </c>
      <c r="AE27" s="59">
        <f t="shared" si="12"/>
        <v>0</v>
      </c>
      <c r="AF27" s="59">
        <f t="shared" si="13"/>
        <v>0</v>
      </c>
      <c r="AG27" s="59">
        <f t="shared" si="14"/>
        <v>1</v>
      </c>
      <c r="AH27" s="59">
        <f t="shared" si="15"/>
        <v>0</v>
      </c>
      <c r="AI27" s="59">
        <f t="shared" si="16"/>
        <v>0</v>
      </c>
    </row>
    <row r="28" spans="1:35" ht="9.75" customHeight="1" thickBot="1" x14ac:dyDescent="0.25">
      <c r="A28" s="73" t="s">
        <v>51</v>
      </c>
      <c r="B28" s="60">
        <v>6</v>
      </c>
      <c r="C28" s="60">
        <v>8</v>
      </c>
      <c r="D28" s="60">
        <v>0</v>
      </c>
      <c r="E28" s="60">
        <v>13</v>
      </c>
      <c r="F28" s="60">
        <v>1</v>
      </c>
      <c r="G28" s="60">
        <v>17</v>
      </c>
      <c r="H28" s="60">
        <v>23</v>
      </c>
      <c r="I28" s="60">
        <v>3</v>
      </c>
      <c r="J28" s="60">
        <v>15</v>
      </c>
      <c r="K28" s="60">
        <v>0</v>
      </c>
      <c r="L28" s="60">
        <v>12</v>
      </c>
      <c r="M28" s="60">
        <v>1</v>
      </c>
      <c r="N28" s="60">
        <v>0</v>
      </c>
      <c r="O28" s="60">
        <v>3</v>
      </c>
      <c r="P28" s="60">
        <v>2</v>
      </c>
      <c r="Q28" s="195">
        <f t="shared" si="1"/>
        <v>104</v>
      </c>
      <c r="S28" s="210" t="s">
        <v>227</v>
      </c>
      <c r="T28" s="59">
        <v>24</v>
      </c>
      <c r="W28" s="59">
        <f t="shared" si="4"/>
        <v>6</v>
      </c>
      <c r="X28" s="59">
        <f t="shared" si="5"/>
        <v>8</v>
      </c>
      <c r="Y28" s="59">
        <f t="shared" si="6"/>
        <v>0</v>
      </c>
      <c r="Z28" s="59">
        <f t="shared" si="7"/>
        <v>13</v>
      </c>
      <c r="AA28" s="59">
        <f t="shared" si="8"/>
        <v>1</v>
      </c>
      <c r="AB28" s="59">
        <f t="shared" si="9"/>
        <v>17</v>
      </c>
      <c r="AC28" s="59">
        <f t="shared" si="10"/>
        <v>23</v>
      </c>
      <c r="AD28" s="59">
        <f t="shared" si="11"/>
        <v>3</v>
      </c>
      <c r="AE28" s="59">
        <f t="shared" si="12"/>
        <v>15</v>
      </c>
      <c r="AF28" s="59">
        <f t="shared" si="13"/>
        <v>0</v>
      </c>
      <c r="AG28" s="59">
        <f t="shared" si="14"/>
        <v>12</v>
      </c>
      <c r="AH28" s="59">
        <f t="shared" si="15"/>
        <v>0</v>
      </c>
      <c r="AI28" s="59">
        <f t="shared" si="16"/>
        <v>3</v>
      </c>
    </row>
    <row r="29" spans="1:35" ht="9.75" customHeight="1" thickBot="1" x14ac:dyDescent="0.25">
      <c r="A29" s="74" t="s">
        <v>173</v>
      </c>
      <c r="B29" s="97"/>
      <c r="C29" s="97"/>
      <c r="D29" s="97">
        <v>2</v>
      </c>
      <c r="E29" s="97">
        <v>0</v>
      </c>
      <c r="F29" s="97">
        <v>0</v>
      </c>
      <c r="G29" s="97">
        <v>0</v>
      </c>
      <c r="H29" s="97">
        <v>4</v>
      </c>
      <c r="I29" s="97">
        <v>0</v>
      </c>
      <c r="J29" s="97">
        <v>1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194">
        <f t="shared" si="1"/>
        <v>7</v>
      </c>
      <c r="S29" s="210" t="s">
        <v>203</v>
      </c>
      <c r="T29" s="59">
        <v>15</v>
      </c>
      <c r="W29" s="59">
        <f t="shared" si="4"/>
        <v>0</v>
      </c>
      <c r="X29" s="59">
        <f t="shared" si="5"/>
        <v>0</v>
      </c>
      <c r="Y29" s="59">
        <f t="shared" si="6"/>
        <v>2</v>
      </c>
      <c r="Z29" s="59">
        <f t="shared" si="7"/>
        <v>0</v>
      </c>
      <c r="AA29" s="59">
        <f t="shared" si="8"/>
        <v>0</v>
      </c>
      <c r="AB29" s="59">
        <f t="shared" si="9"/>
        <v>0</v>
      </c>
      <c r="AC29" s="59">
        <f t="shared" si="10"/>
        <v>4</v>
      </c>
      <c r="AD29" s="59">
        <f t="shared" si="11"/>
        <v>0</v>
      </c>
      <c r="AE29" s="59">
        <f t="shared" si="12"/>
        <v>1</v>
      </c>
      <c r="AF29" s="59">
        <f t="shared" si="13"/>
        <v>0</v>
      </c>
      <c r="AG29" s="59">
        <f t="shared" si="14"/>
        <v>0</v>
      </c>
      <c r="AH29" s="59">
        <f t="shared" si="15"/>
        <v>0</v>
      </c>
      <c r="AI29" s="59">
        <f t="shared" si="16"/>
        <v>0</v>
      </c>
    </row>
    <row r="30" spans="1:35" ht="9.75" customHeight="1" thickBot="1" x14ac:dyDescent="0.25">
      <c r="A30" s="73" t="s">
        <v>172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195">
        <f t="shared" si="1"/>
        <v>0</v>
      </c>
      <c r="S30" s="210" t="s">
        <v>114</v>
      </c>
      <c r="T30" s="59">
        <v>11</v>
      </c>
      <c r="W30" s="59">
        <f t="shared" si="4"/>
        <v>0</v>
      </c>
      <c r="X30" s="59">
        <f t="shared" si="5"/>
        <v>0</v>
      </c>
      <c r="Y30" s="59">
        <f t="shared" si="6"/>
        <v>0</v>
      </c>
      <c r="Z30" s="59">
        <f t="shared" si="7"/>
        <v>0</v>
      </c>
      <c r="AA30" s="59">
        <f t="shared" si="8"/>
        <v>0</v>
      </c>
      <c r="AB30" s="59">
        <f t="shared" si="9"/>
        <v>0</v>
      </c>
      <c r="AC30" s="59">
        <f t="shared" si="10"/>
        <v>0</v>
      </c>
      <c r="AD30" s="59">
        <f t="shared" si="11"/>
        <v>0</v>
      </c>
      <c r="AE30" s="59">
        <f t="shared" si="12"/>
        <v>0</v>
      </c>
      <c r="AF30" s="59">
        <f t="shared" si="13"/>
        <v>0</v>
      </c>
      <c r="AG30" s="59">
        <f t="shared" si="14"/>
        <v>0</v>
      </c>
      <c r="AH30" s="59">
        <f t="shared" si="15"/>
        <v>0</v>
      </c>
      <c r="AI30" s="59">
        <f t="shared" si="16"/>
        <v>0</v>
      </c>
    </row>
    <row r="31" spans="1:35" ht="9.75" customHeight="1" thickBot="1" x14ac:dyDescent="0.25">
      <c r="A31" s="74" t="s">
        <v>49</v>
      </c>
      <c r="B31" s="97">
        <v>0</v>
      </c>
      <c r="C31" s="97">
        <v>0</v>
      </c>
      <c r="D31" s="97">
        <v>3</v>
      </c>
      <c r="E31" s="97">
        <v>0</v>
      </c>
      <c r="F31" s="97">
        <v>0</v>
      </c>
      <c r="G31" s="97">
        <v>1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5</v>
      </c>
      <c r="P31" s="97">
        <v>8</v>
      </c>
      <c r="Q31" s="194">
        <f t="shared" si="1"/>
        <v>17</v>
      </c>
      <c r="S31" s="210" t="s">
        <v>257</v>
      </c>
      <c r="T31" s="59">
        <v>8</v>
      </c>
      <c r="W31" s="59">
        <f t="shared" si="4"/>
        <v>0</v>
      </c>
      <c r="X31" s="59">
        <f t="shared" si="5"/>
        <v>0</v>
      </c>
      <c r="Y31" s="59">
        <f t="shared" si="6"/>
        <v>3</v>
      </c>
      <c r="Z31" s="59">
        <f t="shared" si="7"/>
        <v>0</v>
      </c>
      <c r="AA31" s="59">
        <f t="shared" si="8"/>
        <v>0</v>
      </c>
      <c r="AB31" s="59">
        <f t="shared" si="9"/>
        <v>1</v>
      </c>
      <c r="AC31" s="59">
        <f t="shared" si="10"/>
        <v>0</v>
      </c>
      <c r="AD31" s="59">
        <f t="shared" si="11"/>
        <v>0</v>
      </c>
      <c r="AE31" s="59">
        <f t="shared" si="12"/>
        <v>0</v>
      </c>
      <c r="AF31" s="59">
        <f t="shared" si="13"/>
        <v>0</v>
      </c>
      <c r="AG31" s="59">
        <f t="shared" si="14"/>
        <v>0</v>
      </c>
      <c r="AH31" s="59">
        <f t="shared" si="15"/>
        <v>0</v>
      </c>
      <c r="AI31" s="59">
        <f t="shared" si="16"/>
        <v>5</v>
      </c>
    </row>
    <row r="32" spans="1:35" ht="9.75" customHeight="1" thickBot="1" x14ac:dyDescent="0.25">
      <c r="A32" s="73" t="s">
        <v>157</v>
      </c>
      <c r="B32" s="60">
        <v>0</v>
      </c>
      <c r="C32" s="60">
        <v>0</v>
      </c>
      <c r="D32" s="60">
        <v>0</v>
      </c>
      <c r="E32" s="60">
        <v>0</v>
      </c>
      <c r="F32" s="60">
        <v>1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195">
        <f t="shared" si="1"/>
        <v>1</v>
      </c>
      <c r="S32" s="210" t="s">
        <v>256</v>
      </c>
      <c r="T32" s="59">
        <v>5</v>
      </c>
      <c r="W32" s="59">
        <f t="shared" si="4"/>
        <v>0</v>
      </c>
      <c r="X32" s="59">
        <f t="shared" si="5"/>
        <v>0</v>
      </c>
      <c r="Y32" s="59">
        <f t="shared" si="6"/>
        <v>0</v>
      </c>
      <c r="Z32" s="59">
        <f t="shared" si="7"/>
        <v>0</v>
      </c>
      <c r="AA32" s="59">
        <f t="shared" si="8"/>
        <v>1</v>
      </c>
      <c r="AB32" s="59">
        <f t="shared" si="9"/>
        <v>0</v>
      </c>
      <c r="AC32" s="59">
        <f t="shared" si="10"/>
        <v>0</v>
      </c>
      <c r="AD32" s="59">
        <f t="shared" si="11"/>
        <v>0</v>
      </c>
      <c r="AE32" s="59">
        <f t="shared" si="12"/>
        <v>0</v>
      </c>
      <c r="AF32" s="59">
        <f t="shared" si="13"/>
        <v>0</v>
      </c>
      <c r="AG32" s="59">
        <f t="shared" si="14"/>
        <v>0</v>
      </c>
      <c r="AH32" s="59">
        <f t="shared" si="15"/>
        <v>0</v>
      </c>
      <c r="AI32" s="59">
        <f t="shared" si="16"/>
        <v>0</v>
      </c>
    </row>
    <row r="33" spans="1:35" ht="9.75" customHeight="1" thickBot="1" x14ac:dyDescent="0.25">
      <c r="A33" s="74" t="s">
        <v>61</v>
      </c>
      <c r="B33" s="97">
        <v>0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194">
        <f t="shared" si="1"/>
        <v>0</v>
      </c>
      <c r="W33" s="59">
        <f t="shared" si="4"/>
        <v>0</v>
      </c>
      <c r="X33" s="59">
        <f t="shared" si="5"/>
        <v>0</v>
      </c>
      <c r="Y33" s="59">
        <f t="shared" si="6"/>
        <v>0</v>
      </c>
      <c r="Z33" s="59">
        <f t="shared" si="7"/>
        <v>0</v>
      </c>
      <c r="AA33" s="59">
        <f t="shared" si="8"/>
        <v>0</v>
      </c>
      <c r="AB33" s="59">
        <f t="shared" si="9"/>
        <v>0</v>
      </c>
      <c r="AC33" s="59">
        <f t="shared" si="10"/>
        <v>0</v>
      </c>
      <c r="AD33" s="59">
        <f t="shared" si="11"/>
        <v>0</v>
      </c>
      <c r="AE33" s="59">
        <f t="shared" si="12"/>
        <v>0</v>
      </c>
      <c r="AF33" s="59">
        <f t="shared" si="13"/>
        <v>0</v>
      </c>
      <c r="AG33" s="59">
        <f t="shared" si="14"/>
        <v>0</v>
      </c>
      <c r="AH33" s="59">
        <f t="shared" si="15"/>
        <v>0</v>
      </c>
      <c r="AI33" s="59">
        <f t="shared" si="16"/>
        <v>0</v>
      </c>
    </row>
    <row r="34" spans="1:35" ht="18" customHeight="1" thickBot="1" x14ac:dyDescent="0.25">
      <c r="A34" s="210" t="s">
        <v>0</v>
      </c>
      <c r="B34" s="211">
        <f t="shared" ref="B34:P34" si="18">SUM(B8:B33)</f>
        <v>15</v>
      </c>
      <c r="C34" s="212">
        <f t="shared" si="18"/>
        <v>24</v>
      </c>
      <c r="D34" s="212">
        <f t="shared" si="18"/>
        <v>136</v>
      </c>
      <c r="E34" s="212">
        <f t="shared" si="18"/>
        <v>563</v>
      </c>
      <c r="F34" s="212">
        <f t="shared" si="18"/>
        <v>11</v>
      </c>
      <c r="G34" s="212">
        <f t="shared" si="18"/>
        <v>259</v>
      </c>
      <c r="H34" s="212">
        <f t="shared" si="18"/>
        <v>310</v>
      </c>
      <c r="I34" s="212">
        <f t="shared" si="18"/>
        <v>72</v>
      </c>
      <c r="J34" s="212">
        <f t="shared" si="18"/>
        <v>295</v>
      </c>
      <c r="K34" s="212">
        <f>SUM(K8:K33)</f>
        <v>8</v>
      </c>
      <c r="L34" s="212">
        <f>SUM(L8:L33)</f>
        <v>476</v>
      </c>
      <c r="M34" s="212">
        <f>SUM(M8:M33)</f>
        <v>75</v>
      </c>
      <c r="N34" s="212">
        <f>SUM(N8:N33)</f>
        <v>5</v>
      </c>
      <c r="O34" s="212">
        <f>SUM(O8:O33)</f>
        <v>130</v>
      </c>
      <c r="P34" s="212">
        <f t="shared" si="18"/>
        <v>143</v>
      </c>
      <c r="Q34" s="235">
        <f t="shared" si="1"/>
        <v>2522</v>
      </c>
    </row>
    <row r="35" spans="1:35" ht="13.5" customHeight="1" x14ac:dyDescent="0.2">
      <c r="A35" s="409" t="s">
        <v>185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</row>
    <row r="36" spans="1:35" ht="6.75" customHeight="1" x14ac:dyDescent="0.2"/>
    <row r="37" spans="1:35" s="114" customFormat="1" ht="9" customHeight="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S37" s="59"/>
      <c r="T37" s="59"/>
      <c r="U37" s="59"/>
      <c r="V37" s="59"/>
    </row>
    <row r="38" spans="1:35" ht="11.25" customHeight="1" x14ac:dyDescent="0.2">
      <c r="S38" s="84"/>
      <c r="V38" s="114"/>
    </row>
    <row r="39" spans="1:35" ht="11.25" customHeight="1" x14ac:dyDescent="0.2">
      <c r="S39" s="84"/>
      <c r="U39" s="114"/>
    </row>
    <row r="40" spans="1:35" x14ac:dyDescent="0.2">
      <c r="S40" s="114"/>
      <c r="T40" s="114"/>
    </row>
    <row r="44" spans="1:35" x14ac:dyDescent="0.2">
      <c r="T44" s="115"/>
    </row>
    <row r="45" spans="1:35" x14ac:dyDescent="0.2">
      <c r="S45" s="95"/>
      <c r="T45" s="115"/>
    </row>
    <row r="46" spans="1:35" x14ac:dyDescent="0.2">
      <c r="S46" s="95"/>
      <c r="T46" s="115"/>
    </row>
    <row r="47" spans="1:35" x14ac:dyDescent="0.2">
      <c r="T47" s="115"/>
    </row>
    <row r="48" spans="1:35" ht="25.5" customHeight="1" x14ac:dyDescent="0.2">
      <c r="A48" s="419" t="s">
        <v>77</v>
      </c>
      <c r="B48" s="419"/>
      <c r="C48" s="419"/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T48" s="115"/>
      <c r="U48" s="95"/>
    </row>
    <row r="49" spans="1:21" ht="12.75" customHeight="1" x14ac:dyDescent="0.15">
      <c r="A49" s="102"/>
      <c r="C49" s="116" t="s">
        <v>94</v>
      </c>
      <c r="D49" s="116"/>
      <c r="E49" s="116"/>
      <c r="F49" s="102"/>
      <c r="G49" s="102"/>
      <c r="I49" s="116" t="s">
        <v>86</v>
      </c>
      <c r="J49" s="116"/>
      <c r="K49" s="102"/>
      <c r="L49" s="102"/>
      <c r="M49" s="102"/>
      <c r="N49" s="102"/>
      <c r="O49" s="102"/>
      <c r="T49" s="115"/>
      <c r="U49" s="95"/>
    </row>
    <row r="50" spans="1:21" x14ac:dyDescent="0.2">
      <c r="A50" s="102"/>
      <c r="C50" s="102" t="s">
        <v>93</v>
      </c>
      <c r="D50" s="102"/>
      <c r="E50" s="102"/>
      <c r="F50" s="102"/>
      <c r="G50" s="102"/>
      <c r="I50" s="102" t="s">
        <v>85</v>
      </c>
      <c r="J50" s="102"/>
      <c r="K50" s="102"/>
      <c r="L50" s="102"/>
      <c r="M50" s="102"/>
      <c r="N50" s="102"/>
      <c r="O50" s="102"/>
      <c r="T50" s="115"/>
      <c r="U50" s="95"/>
    </row>
    <row r="51" spans="1:21" ht="9" customHeight="1" x14ac:dyDescent="0.2">
      <c r="A51" s="102"/>
      <c r="C51" s="102" t="s">
        <v>92</v>
      </c>
      <c r="D51" s="102"/>
      <c r="E51" s="102"/>
      <c r="F51" s="102"/>
      <c r="G51" s="102"/>
      <c r="I51" s="102" t="s">
        <v>84</v>
      </c>
      <c r="J51" s="102"/>
      <c r="K51" s="102"/>
      <c r="L51" s="102"/>
      <c r="M51" s="102"/>
      <c r="N51" s="102"/>
      <c r="O51" s="102"/>
      <c r="T51" s="115"/>
      <c r="U51" s="95"/>
    </row>
    <row r="52" spans="1:21" ht="9" customHeight="1" x14ac:dyDescent="0.2">
      <c r="A52" s="102"/>
      <c r="C52" s="102" t="s">
        <v>91</v>
      </c>
      <c r="D52" s="102"/>
      <c r="E52" s="102"/>
      <c r="F52" s="102"/>
      <c r="G52" s="102"/>
      <c r="I52" s="102" t="s">
        <v>83</v>
      </c>
      <c r="J52" s="102"/>
      <c r="K52" s="102"/>
      <c r="L52" s="102"/>
      <c r="M52" s="102"/>
      <c r="N52" s="102"/>
      <c r="O52" s="102"/>
      <c r="S52" s="115"/>
      <c r="T52" s="95"/>
    </row>
    <row r="53" spans="1:21" ht="9" customHeight="1" x14ac:dyDescent="0.2">
      <c r="A53" s="102"/>
      <c r="C53" s="102" t="s">
        <v>90</v>
      </c>
      <c r="D53" s="102"/>
      <c r="E53" s="102"/>
      <c r="F53" s="102"/>
      <c r="G53" s="102"/>
      <c r="I53" s="102" t="s">
        <v>82</v>
      </c>
      <c r="J53" s="102"/>
      <c r="K53" s="102"/>
      <c r="L53" s="102"/>
      <c r="M53" s="102"/>
      <c r="N53" s="102"/>
      <c r="O53" s="102"/>
      <c r="S53" s="115"/>
      <c r="T53" s="95"/>
    </row>
    <row r="54" spans="1:21" ht="9" customHeight="1" x14ac:dyDescent="0.2">
      <c r="A54" s="102"/>
      <c r="C54" s="102" t="s">
        <v>89</v>
      </c>
      <c r="D54" s="102"/>
      <c r="E54" s="102"/>
      <c r="F54" s="102"/>
      <c r="G54" s="102"/>
      <c r="I54" s="102" t="s">
        <v>81</v>
      </c>
      <c r="J54" s="102"/>
      <c r="K54" s="102"/>
      <c r="L54" s="102"/>
      <c r="M54" s="102"/>
      <c r="N54" s="102"/>
      <c r="O54" s="102"/>
      <c r="S54" s="115"/>
      <c r="T54" s="95"/>
    </row>
    <row r="55" spans="1:21" ht="9" customHeight="1" x14ac:dyDescent="0.2">
      <c r="A55" s="102"/>
      <c r="C55" s="102" t="s">
        <v>88</v>
      </c>
      <c r="D55" s="102"/>
      <c r="E55" s="102"/>
      <c r="F55" s="102"/>
      <c r="G55" s="102"/>
      <c r="I55" s="102" t="s">
        <v>80</v>
      </c>
      <c r="J55" s="102"/>
      <c r="K55" s="102"/>
      <c r="L55" s="102"/>
      <c r="M55" s="102"/>
      <c r="N55" s="102"/>
      <c r="O55" s="102"/>
      <c r="S55" s="115"/>
      <c r="T55" s="95"/>
    </row>
    <row r="56" spans="1:21" ht="9" customHeight="1" x14ac:dyDescent="0.2">
      <c r="A56" s="102"/>
      <c r="C56" s="102" t="s">
        <v>87</v>
      </c>
      <c r="D56" s="102"/>
      <c r="E56" s="102"/>
      <c r="F56" s="102"/>
      <c r="G56" s="102"/>
      <c r="I56" s="102" t="s">
        <v>79</v>
      </c>
      <c r="J56" s="102"/>
      <c r="K56" s="102"/>
      <c r="L56" s="102"/>
      <c r="M56" s="102"/>
      <c r="N56" s="102"/>
      <c r="O56" s="102"/>
      <c r="T56" s="95"/>
    </row>
    <row r="57" spans="1:21" ht="9" customHeight="1" x14ac:dyDescent="0.2">
      <c r="A57" s="102"/>
      <c r="B57" s="102"/>
      <c r="E57" s="102"/>
      <c r="F57" s="102"/>
      <c r="G57" s="102"/>
      <c r="H57" s="102"/>
      <c r="I57" s="102" t="s">
        <v>229</v>
      </c>
      <c r="J57" s="102"/>
      <c r="K57" s="102"/>
      <c r="L57" s="102"/>
      <c r="M57" s="102"/>
      <c r="N57" s="102"/>
      <c r="O57" s="102"/>
      <c r="T57" s="95"/>
    </row>
    <row r="58" spans="1:21" ht="9" customHeight="1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T58" s="95"/>
    </row>
    <row r="59" spans="1:21" ht="9" customHeight="1" x14ac:dyDescent="0.2">
      <c r="A59" s="65" t="s">
        <v>32</v>
      </c>
    </row>
    <row r="60" spans="1:21" ht="9" customHeight="1" x14ac:dyDescent="0.2">
      <c r="A60" s="63"/>
      <c r="E60" s="63"/>
    </row>
    <row r="61" spans="1:21" x14ac:dyDescent="0.2">
      <c r="A61" s="63"/>
      <c r="E61" s="63"/>
    </row>
    <row r="62" spans="1:21" x14ac:dyDescent="0.2">
      <c r="A62" s="63"/>
      <c r="E62" s="63"/>
    </row>
    <row r="63" spans="1:21" x14ac:dyDescent="0.2">
      <c r="A63" s="63"/>
      <c r="E63" s="63"/>
    </row>
    <row r="64" spans="1:21" x14ac:dyDescent="0.2">
      <c r="A64" s="63"/>
      <c r="E64" s="63"/>
    </row>
    <row r="65" spans="1:19" x14ac:dyDescent="0.2">
      <c r="A65" s="63"/>
      <c r="E65" s="63"/>
    </row>
    <row r="66" spans="1:19" x14ac:dyDescent="0.2">
      <c r="E66" s="63"/>
      <c r="S66" s="115"/>
    </row>
    <row r="67" spans="1:19" x14ac:dyDescent="0.2">
      <c r="S67" s="112"/>
    </row>
    <row r="68" spans="1:19" x14ac:dyDescent="0.2">
      <c r="S68" s="112"/>
    </row>
    <row r="69" spans="1:19" x14ac:dyDescent="0.2">
      <c r="S69" s="112"/>
    </row>
    <row r="70" spans="1:19" x14ac:dyDescent="0.2">
      <c r="S70" s="112"/>
    </row>
    <row r="81" spans="19:21" ht="13.5" thickBot="1" x14ac:dyDescent="0.25">
      <c r="U81" s="84"/>
    </row>
    <row r="82" spans="19:21" ht="13.5" thickBot="1" x14ac:dyDescent="0.25">
      <c r="S82" s="113"/>
      <c r="U82" s="84"/>
    </row>
    <row r="83" spans="19:21" ht="13.5" thickBot="1" x14ac:dyDescent="0.25">
      <c r="S83" s="113"/>
      <c r="U83" s="84"/>
    </row>
    <row r="84" spans="19:21" ht="13.5" thickBot="1" x14ac:dyDescent="0.25">
      <c r="S84" s="113"/>
      <c r="U84" s="84"/>
    </row>
    <row r="85" spans="19:21" ht="13.5" thickBot="1" x14ac:dyDescent="0.25">
      <c r="S85" s="113"/>
      <c r="U85" s="84"/>
    </row>
    <row r="86" spans="19:21" ht="13.5" thickBot="1" x14ac:dyDescent="0.25">
      <c r="S86" s="113"/>
      <c r="U86" s="117"/>
    </row>
    <row r="87" spans="19:21" ht="13.5" thickBot="1" x14ac:dyDescent="0.25">
      <c r="S87" s="113"/>
      <c r="U87" s="84"/>
    </row>
    <row r="88" spans="19:21" ht="13.5" thickBot="1" x14ac:dyDescent="0.25">
      <c r="S88" s="113"/>
      <c r="U88" s="117"/>
    </row>
    <row r="89" spans="19:21" ht="13.5" thickBot="1" x14ac:dyDescent="0.25">
      <c r="S89" s="113"/>
      <c r="U89" s="117"/>
    </row>
    <row r="90" spans="19:21" ht="13.5" thickBot="1" x14ac:dyDescent="0.25">
      <c r="S90" s="113"/>
      <c r="U90" s="84"/>
    </row>
    <row r="91" spans="19:21" ht="13.5" thickBot="1" x14ac:dyDescent="0.25">
      <c r="S91" s="113"/>
      <c r="U91" s="84"/>
    </row>
    <row r="92" spans="19:21" ht="13.5" thickBot="1" x14ac:dyDescent="0.25">
      <c r="S92" s="113"/>
      <c r="U92" s="84"/>
    </row>
    <row r="93" spans="19:21" ht="13.5" thickBot="1" x14ac:dyDescent="0.25">
      <c r="S93" s="113"/>
      <c r="U93" s="84"/>
    </row>
    <row r="94" spans="19:21" ht="13.5" thickBot="1" x14ac:dyDescent="0.25">
      <c r="S94" s="113"/>
      <c r="U94" s="84"/>
    </row>
    <row r="95" spans="19:21" ht="13.5" thickBot="1" x14ac:dyDescent="0.25">
      <c r="S95" s="113"/>
      <c r="U95" s="117"/>
    </row>
    <row r="96" spans="19:21" ht="13.5" thickBot="1" x14ac:dyDescent="0.25">
      <c r="S96" s="113"/>
      <c r="U96" s="84"/>
    </row>
    <row r="97" spans="19:21" ht="13.5" thickBot="1" x14ac:dyDescent="0.25">
      <c r="S97" s="113"/>
      <c r="U97" s="84"/>
    </row>
    <row r="98" spans="19:21" ht="13.5" thickBot="1" x14ac:dyDescent="0.25">
      <c r="S98" s="113"/>
      <c r="U98" s="84"/>
    </row>
    <row r="99" spans="19:21" ht="13.5" thickBot="1" x14ac:dyDescent="0.25">
      <c r="S99" s="113"/>
      <c r="U99" s="84"/>
    </row>
    <row r="100" spans="19:21" ht="13.5" thickBot="1" x14ac:dyDescent="0.25">
      <c r="S100" s="113"/>
    </row>
  </sheetData>
  <sortState ref="S18:T32">
    <sortCondition descending="1" ref="T18:T32"/>
  </sortState>
  <mergeCells count="9">
    <mergeCell ref="A48:Q48"/>
    <mergeCell ref="A4:Q4"/>
    <mergeCell ref="A1:Q1"/>
    <mergeCell ref="A3:Q3"/>
    <mergeCell ref="A5:Q5"/>
    <mergeCell ref="A6:A7"/>
    <mergeCell ref="B6:P6"/>
    <mergeCell ref="Q6:Q7"/>
    <mergeCell ref="A35:Q35"/>
  </mergeCells>
  <printOptions horizontalCentered="1" verticalCentered="1"/>
  <pageMargins left="0" right="0" top="1.0236220472440944" bottom="0" header="0" footer="0"/>
  <pageSetup paperSize="9" scale="90" orientation="portrait" r:id="rId1"/>
  <headerFooter alignWithMargins="0"/>
  <ignoredErrors>
    <ignoredError sqref="K3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6"/>
  <sheetViews>
    <sheetView showGridLines="0" view="pageBreakPreview" zoomScale="145" zoomScaleNormal="100" zoomScaleSheetLayoutView="145" workbookViewId="0">
      <selection activeCell="F26" sqref="F26"/>
    </sheetView>
  </sheetViews>
  <sheetFormatPr baseColWidth="10" defaultRowHeight="12.75" x14ac:dyDescent="0.2"/>
  <cols>
    <col min="1" max="1" width="38.85546875" style="59" customWidth="1"/>
    <col min="2" max="4" width="15" style="59" customWidth="1"/>
    <col min="5" max="16384" width="11.42578125" style="59"/>
  </cols>
  <sheetData>
    <row r="1" spans="1:8" ht="15" x14ac:dyDescent="0.2">
      <c r="A1" s="396" t="s">
        <v>251</v>
      </c>
      <c r="B1" s="396"/>
      <c r="C1" s="396"/>
      <c r="D1" s="396"/>
    </row>
    <row r="2" spans="1:8" ht="15" x14ac:dyDescent="0.2">
      <c r="A2" s="68" t="s">
        <v>122</v>
      </c>
      <c r="B2" s="76"/>
      <c r="C2" s="76"/>
      <c r="D2" s="76"/>
    </row>
    <row r="3" spans="1:8" ht="15" x14ac:dyDescent="0.2">
      <c r="A3" s="398" t="s">
        <v>147</v>
      </c>
      <c r="B3" s="398"/>
      <c r="C3" s="398"/>
      <c r="D3" s="398"/>
    </row>
    <row r="4" spans="1:8" ht="15" x14ac:dyDescent="0.2">
      <c r="A4" s="415" t="s">
        <v>278</v>
      </c>
      <c r="B4" s="415"/>
      <c r="C4" s="415"/>
      <c r="D4" s="415"/>
    </row>
    <row r="5" spans="1:8" ht="13.5" customHeight="1" thickBot="1" x14ac:dyDescent="0.25">
      <c r="A5" s="471"/>
      <c r="B5" s="471"/>
      <c r="C5" s="471"/>
      <c r="D5" s="471"/>
    </row>
    <row r="6" spans="1:8" ht="13.5" thickBot="1" x14ac:dyDescent="0.25">
      <c r="A6" s="411" t="s">
        <v>128</v>
      </c>
      <c r="B6" s="413" t="s">
        <v>120</v>
      </c>
      <c r="C6" s="414"/>
      <c r="D6" s="393" t="s">
        <v>0</v>
      </c>
    </row>
    <row r="7" spans="1:8" ht="13.5" thickBot="1" x14ac:dyDescent="0.25">
      <c r="A7" s="412"/>
      <c r="B7" s="244" t="s">
        <v>118</v>
      </c>
      <c r="C7" s="244" t="s">
        <v>119</v>
      </c>
      <c r="D7" s="397"/>
    </row>
    <row r="8" spans="1:8" ht="13.5" thickBot="1" x14ac:dyDescent="0.25">
      <c r="A8" s="106" t="s">
        <v>230</v>
      </c>
      <c r="B8" s="107">
        <v>43</v>
      </c>
      <c r="C8" s="108">
        <v>9</v>
      </c>
      <c r="D8" s="192">
        <f t="shared" ref="D8" si="0">SUM(B8:C8)</f>
        <v>52</v>
      </c>
    </row>
    <row r="9" spans="1:8" s="109" customFormat="1" ht="18" customHeight="1" thickBot="1" x14ac:dyDescent="0.25">
      <c r="A9" s="210" t="s">
        <v>2</v>
      </c>
      <c r="B9" s="230">
        <f>SUM(B8:B8)</f>
        <v>43</v>
      </c>
      <c r="C9" s="230">
        <f>SUM(C8:C8)</f>
        <v>9</v>
      </c>
      <c r="D9" s="231">
        <f>SUM(D8:D8)</f>
        <v>52</v>
      </c>
      <c r="G9" s="110"/>
      <c r="H9" s="110"/>
    </row>
    <row r="10" spans="1:8" ht="6" customHeight="1" x14ac:dyDescent="0.2"/>
    <row r="11" spans="1:8" ht="15.75" customHeight="1" x14ac:dyDescent="0.2">
      <c r="A11" s="111" t="s">
        <v>32</v>
      </c>
    </row>
    <row r="12" spans="1:8" ht="15.75" customHeight="1" x14ac:dyDescent="0.2"/>
    <row r="13" spans="1:8" ht="24.95" customHeight="1" x14ac:dyDescent="0.2"/>
    <row r="14" spans="1:8" ht="24.95" customHeight="1" x14ac:dyDescent="0.2"/>
    <row r="15" spans="1:8" ht="24.95" customHeight="1" x14ac:dyDescent="0.2"/>
    <row r="16" spans="1:8" ht="24.95" customHeight="1" x14ac:dyDescent="0.2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69"/>
  <sheetViews>
    <sheetView showGridLines="0" view="pageBreakPreview" topLeftCell="A28" zoomScale="130" zoomScaleNormal="100" zoomScaleSheetLayoutView="130" workbookViewId="0">
      <selection activeCell="N51" sqref="N51"/>
    </sheetView>
  </sheetViews>
  <sheetFormatPr baseColWidth="10" defaultRowHeight="12.75" x14ac:dyDescent="0.2"/>
  <cols>
    <col min="1" max="1" width="29.28515625" style="59" customWidth="1"/>
    <col min="2" max="12" width="7.7109375" style="59" customWidth="1"/>
    <col min="13" max="13" width="11.42578125" style="59"/>
    <col min="14" max="14" width="11.7109375" style="59" customWidth="1"/>
    <col min="15" max="16384" width="11.42578125" style="59"/>
  </cols>
  <sheetData>
    <row r="1" spans="1:14" ht="15" x14ac:dyDescent="0.2">
      <c r="A1" s="396" t="s">
        <v>242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103"/>
      <c r="N1" s="103"/>
    </row>
    <row r="2" spans="1:14" ht="15" x14ac:dyDescent="0.2">
      <c r="A2" s="82" t="s">
        <v>122</v>
      </c>
      <c r="B2" s="76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4" ht="30" customHeight="1" x14ac:dyDescent="0.2">
      <c r="A3" s="398" t="s">
        <v>151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</row>
    <row r="4" spans="1:14" ht="15" x14ac:dyDescent="0.2">
      <c r="A4" s="405" t="s">
        <v>275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1:14" ht="13.5" customHeight="1" thickBot="1" x14ac:dyDescent="0.25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</row>
    <row r="6" spans="1:14" ht="13.5" thickBot="1" x14ac:dyDescent="0.25">
      <c r="A6" s="420" t="s">
        <v>103</v>
      </c>
      <c r="B6" s="469" t="s">
        <v>77</v>
      </c>
      <c r="C6" s="470"/>
      <c r="D6" s="470"/>
      <c r="E6" s="470"/>
      <c r="F6" s="470"/>
      <c r="G6" s="470"/>
      <c r="H6" s="470"/>
      <c r="I6" s="470"/>
      <c r="J6" s="470"/>
      <c r="K6" s="470"/>
      <c r="L6" s="420" t="s">
        <v>0</v>
      </c>
    </row>
    <row r="7" spans="1:14" ht="13.5" thickBot="1" x14ac:dyDescent="0.25">
      <c r="A7" s="421"/>
      <c r="B7" s="210" t="s">
        <v>203</v>
      </c>
      <c r="C7" s="210" t="s">
        <v>102</v>
      </c>
      <c r="D7" s="210" t="s">
        <v>101</v>
      </c>
      <c r="E7" s="210" t="s">
        <v>100</v>
      </c>
      <c r="F7" s="210" t="s">
        <v>96</v>
      </c>
      <c r="G7" s="210" t="s">
        <v>95</v>
      </c>
      <c r="H7" s="210" t="s">
        <v>99</v>
      </c>
      <c r="I7" s="210" t="s">
        <v>222</v>
      </c>
      <c r="J7" s="210" t="s">
        <v>98</v>
      </c>
      <c r="K7" s="210" t="s">
        <v>97</v>
      </c>
      <c r="L7" s="421"/>
      <c r="N7" s="95"/>
    </row>
    <row r="8" spans="1:14" x14ac:dyDescent="0.2">
      <c r="A8" s="96" t="s">
        <v>115</v>
      </c>
      <c r="B8" s="60">
        <v>0</v>
      </c>
      <c r="C8" s="60">
        <v>0</v>
      </c>
      <c r="D8" s="60">
        <v>1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1</v>
      </c>
      <c r="L8" s="191">
        <f t="shared" ref="L8:L25" si="0">SUM(B8:K8)</f>
        <v>2</v>
      </c>
      <c r="N8" s="95"/>
    </row>
    <row r="9" spans="1:14" ht="19.5" customHeight="1" x14ac:dyDescent="0.2">
      <c r="A9" s="74" t="s">
        <v>288</v>
      </c>
      <c r="B9" s="97">
        <v>0</v>
      </c>
      <c r="C9" s="97">
        <v>0</v>
      </c>
      <c r="D9" s="97">
        <v>1</v>
      </c>
      <c r="E9" s="97">
        <v>0</v>
      </c>
      <c r="F9" s="97">
        <v>0</v>
      </c>
      <c r="G9" s="97">
        <v>0</v>
      </c>
      <c r="H9" s="97">
        <v>0</v>
      </c>
      <c r="I9" s="97">
        <v>2</v>
      </c>
      <c r="J9" s="97">
        <v>0</v>
      </c>
      <c r="K9" s="97">
        <v>0</v>
      </c>
      <c r="L9" s="190">
        <f t="shared" si="0"/>
        <v>3</v>
      </c>
      <c r="N9" s="95"/>
    </row>
    <row r="10" spans="1:14" x14ac:dyDescent="0.2">
      <c r="A10" s="73" t="s">
        <v>284</v>
      </c>
      <c r="B10" s="60">
        <v>0</v>
      </c>
      <c r="C10" s="60">
        <v>0</v>
      </c>
      <c r="D10" s="60">
        <v>0</v>
      </c>
      <c r="E10" s="60">
        <v>4</v>
      </c>
      <c r="F10" s="60">
        <v>2</v>
      </c>
      <c r="G10" s="60">
        <v>0</v>
      </c>
      <c r="H10" s="60">
        <v>2</v>
      </c>
      <c r="I10" s="60">
        <v>0</v>
      </c>
      <c r="J10" s="60">
        <v>0</v>
      </c>
      <c r="K10" s="60">
        <v>1</v>
      </c>
      <c r="L10" s="191">
        <f t="shared" si="0"/>
        <v>9</v>
      </c>
      <c r="N10" s="95"/>
    </row>
    <row r="11" spans="1:14" x14ac:dyDescent="0.2">
      <c r="A11" s="74" t="s">
        <v>286</v>
      </c>
      <c r="B11" s="97">
        <v>0</v>
      </c>
      <c r="C11" s="97">
        <v>0</v>
      </c>
      <c r="D11" s="97">
        <v>0</v>
      </c>
      <c r="E11" s="97">
        <v>1</v>
      </c>
      <c r="F11" s="97">
        <v>1</v>
      </c>
      <c r="G11" s="97">
        <v>0</v>
      </c>
      <c r="H11" s="97">
        <v>2</v>
      </c>
      <c r="I11" s="97">
        <v>0</v>
      </c>
      <c r="J11" s="97">
        <v>0</v>
      </c>
      <c r="K11" s="97">
        <v>0</v>
      </c>
      <c r="L11" s="190">
        <f t="shared" si="0"/>
        <v>4</v>
      </c>
      <c r="N11" s="95"/>
    </row>
    <row r="12" spans="1:14" x14ac:dyDescent="0.2">
      <c r="A12" s="73" t="s">
        <v>285</v>
      </c>
      <c r="B12" s="60">
        <v>0</v>
      </c>
      <c r="C12" s="60">
        <v>0</v>
      </c>
      <c r="D12" s="60">
        <v>2</v>
      </c>
      <c r="E12" s="60">
        <v>0</v>
      </c>
      <c r="F12" s="60">
        <v>0</v>
      </c>
      <c r="G12" s="60">
        <v>0</v>
      </c>
      <c r="H12" s="60">
        <v>1</v>
      </c>
      <c r="I12" s="60">
        <v>0</v>
      </c>
      <c r="J12" s="60">
        <v>0</v>
      </c>
      <c r="K12" s="60">
        <v>0</v>
      </c>
      <c r="L12" s="191">
        <f t="shared" si="0"/>
        <v>3</v>
      </c>
      <c r="N12" s="95"/>
    </row>
    <row r="13" spans="1:14" ht="19.5" customHeight="1" x14ac:dyDescent="0.2">
      <c r="A13" s="74" t="s">
        <v>213</v>
      </c>
      <c r="B13" s="97">
        <v>1</v>
      </c>
      <c r="C13" s="97">
        <v>0</v>
      </c>
      <c r="D13" s="97">
        <v>0</v>
      </c>
      <c r="E13" s="97">
        <v>0</v>
      </c>
      <c r="F13" s="97">
        <v>2</v>
      </c>
      <c r="G13" s="97">
        <v>0</v>
      </c>
      <c r="H13" s="97">
        <v>3</v>
      </c>
      <c r="I13" s="97">
        <v>0</v>
      </c>
      <c r="J13" s="97">
        <v>0</v>
      </c>
      <c r="K13" s="97">
        <v>0</v>
      </c>
      <c r="L13" s="190">
        <f t="shared" si="0"/>
        <v>6</v>
      </c>
      <c r="N13" s="95"/>
    </row>
    <row r="14" spans="1:14" x14ac:dyDescent="0.2">
      <c r="A14" s="73" t="s">
        <v>289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1</v>
      </c>
      <c r="H14" s="60">
        <v>0</v>
      </c>
      <c r="I14" s="60">
        <v>0</v>
      </c>
      <c r="J14" s="60">
        <v>0</v>
      </c>
      <c r="K14" s="60">
        <v>0</v>
      </c>
      <c r="L14" s="191">
        <f t="shared" ref="L14:L19" si="1">SUM(B14:K14)</f>
        <v>1</v>
      </c>
      <c r="N14" s="95"/>
    </row>
    <row r="15" spans="1:14" x14ac:dyDescent="0.2">
      <c r="A15" s="74" t="s">
        <v>225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1</v>
      </c>
      <c r="K15" s="97">
        <v>0</v>
      </c>
      <c r="L15" s="190">
        <f t="shared" si="1"/>
        <v>1</v>
      </c>
      <c r="N15" s="95"/>
    </row>
    <row r="16" spans="1:14" x14ac:dyDescent="0.2">
      <c r="A16" s="73" t="s">
        <v>219</v>
      </c>
      <c r="B16" s="60">
        <v>0</v>
      </c>
      <c r="C16" s="60">
        <v>0</v>
      </c>
      <c r="D16" s="60">
        <v>1</v>
      </c>
      <c r="E16" s="60">
        <v>1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191">
        <f t="shared" ref="L16:L17" si="2">SUM(B16:K16)</f>
        <v>2</v>
      </c>
      <c r="N16" s="95"/>
    </row>
    <row r="17" spans="1:14" ht="19.5" customHeight="1" x14ac:dyDescent="0.2">
      <c r="A17" s="74" t="s">
        <v>291</v>
      </c>
      <c r="B17" s="97">
        <v>0</v>
      </c>
      <c r="C17" s="97">
        <v>0</v>
      </c>
      <c r="D17" s="97">
        <v>1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190">
        <f t="shared" si="2"/>
        <v>1</v>
      </c>
      <c r="N17" s="95"/>
    </row>
    <row r="18" spans="1:14" ht="18" x14ac:dyDescent="0.2">
      <c r="A18" s="73" t="s">
        <v>258</v>
      </c>
      <c r="B18" s="60">
        <v>0</v>
      </c>
      <c r="C18" s="60">
        <v>0</v>
      </c>
      <c r="D18" s="60">
        <v>0</v>
      </c>
      <c r="E18" s="60">
        <v>1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191">
        <f t="shared" si="1"/>
        <v>1</v>
      </c>
      <c r="N18" s="95"/>
    </row>
    <row r="19" spans="1:14" ht="19.5" customHeight="1" x14ac:dyDescent="0.2">
      <c r="A19" s="74" t="s">
        <v>304</v>
      </c>
      <c r="B19" s="97">
        <v>0</v>
      </c>
      <c r="C19" s="97">
        <v>0</v>
      </c>
      <c r="D19" s="97">
        <v>0</v>
      </c>
      <c r="E19" s="97">
        <v>2</v>
      </c>
      <c r="F19" s="97">
        <v>2</v>
      </c>
      <c r="G19" s="97">
        <v>0</v>
      </c>
      <c r="H19" s="97">
        <v>1</v>
      </c>
      <c r="I19" s="97">
        <v>0</v>
      </c>
      <c r="J19" s="97">
        <v>0</v>
      </c>
      <c r="K19" s="97">
        <v>0</v>
      </c>
      <c r="L19" s="190">
        <f t="shared" si="1"/>
        <v>5</v>
      </c>
      <c r="N19" s="95"/>
    </row>
    <row r="20" spans="1:14" x14ac:dyDescent="0.2">
      <c r="A20" s="73" t="s">
        <v>296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</v>
      </c>
      <c r="I20" s="60">
        <v>0</v>
      </c>
      <c r="J20" s="60">
        <v>0</v>
      </c>
      <c r="K20" s="60">
        <v>0</v>
      </c>
      <c r="L20" s="191">
        <f t="shared" si="0"/>
        <v>1</v>
      </c>
      <c r="N20" s="95"/>
    </row>
    <row r="21" spans="1:14" ht="18" x14ac:dyDescent="0.2">
      <c r="A21" s="74" t="s">
        <v>283</v>
      </c>
      <c r="B21" s="97">
        <v>0</v>
      </c>
      <c r="C21" s="97">
        <v>0</v>
      </c>
      <c r="D21" s="97">
        <v>0</v>
      </c>
      <c r="E21" s="97">
        <v>1</v>
      </c>
      <c r="F21" s="97">
        <v>0</v>
      </c>
      <c r="G21" s="97">
        <v>0</v>
      </c>
      <c r="H21" s="97">
        <v>1</v>
      </c>
      <c r="I21" s="97">
        <v>0</v>
      </c>
      <c r="J21" s="97">
        <v>0</v>
      </c>
      <c r="K21" s="97">
        <v>0</v>
      </c>
      <c r="L21" s="190">
        <f t="shared" si="0"/>
        <v>2</v>
      </c>
      <c r="N21" s="95"/>
    </row>
    <row r="22" spans="1:14" x14ac:dyDescent="0.2">
      <c r="A22" s="73" t="s">
        <v>223</v>
      </c>
      <c r="B22" s="60">
        <v>0</v>
      </c>
      <c r="C22" s="60">
        <v>0</v>
      </c>
      <c r="D22" s="60">
        <v>0</v>
      </c>
      <c r="E22" s="60"/>
      <c r="F22" s="60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191">
        <f t="shared" si="0"/>
        <v>1</v>
      </c>
      <c r="N22" s="95"/>
    </row>
    <row r="23" spans="1:14" ht="19.5" customHeight="1" x14ac:dyDescent="0.2">
      <c r="A23" s="74" t="s">
        <v>226</v>
      </c>
      <c r="B23" s="97">
        <v>0</v>
      </c>
      <c r="C23" s="97">
        <v>0</v>
      </c>
      <c r="D23" s="97">
        <v>1</v>
      </c>
      <c r="E23" s="97">
        <v>1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190">
        <f t="shared" si="0"/>
        <v>2</v>
      </c>
      <c r="N23" s="95"/>
    </row>
    <row r="24" spans="1:14" ht="13.5" thickBot="1" x14ac:dyDescent="0.25">
      <c r="A24" s="73" t="s">
        <v>113</v>
      </c>
      <c r="B24" s="60">
        <v>0</v>
      </c>
      <c r="C24" s="60">
        <v>3</v>
      </c>
      <c r="D24" s="60">
        <v>0</v>
      </c>
      <c r="E24" s="60">
        <v>2</v>
      </c>
      <c r="F24" s="60">
        <v>0</v>
      </c>
      <c r="G24" s="60">
        <v>1</v>
      </c>
      <c r="H24" s="60">
        <v>2</v>
      </c>
      <c r="I24" s="60">
        <v>0</v>
      </c>
      <c r="J24" s="60">
        <v>0</v>
      </c>
      <c r="K24" s="60">
        <v>0</v>
      </c>
      <c r="L24" s="191">
        <f t="shared" si="0"/>
        <v>8</v>
      </c>
      <c r="N24" s="95"/>
    </row>
    <row r="25" spans="1:14" ht="18" customHeight="1" thickBot="1" x14ac:dyDescent="0.25">
      <c r="A25" s="210" t="s">
        <v>0</v>
      </c>
      <c r="B25" s="211">
        <f t="shared" ref="B25:K25" si="3">SUM(B8:B24)</f>
        <v>1</v>
      </c>
      <c r="C25" s="212">
        <f t="shared" si="3"/>
        <v>3</v>
      </c>
      <c r="D25" s="212">
        <f t="shared" si="3"/>
        <v>7</v>
      </c>
      <c r="E25" s="212">
        <f t="shared" si="3"/>
        <v>13</v>
      </c>
      <c r="F25" s="212">
        <f t="shared" si="3"/>
        <v>8</v>
      </c>
      <c r="G25" s="212">
        <f t="shared" si="3"/>
        <v>2</v>
      </c>
      <c r="H25" s="212">
        <f t="shared" si="3"/>
        <v>13</v>
      </c>
      <c r="I25" s="212">
        <f t="shared" si="3"/>
        <v>2</v>
      </c>
      <c r="J25" s="212">
        <f t="shared" si="3"/>
        <v>1</v>
      </c>
      <c r="K25" s="212">
        <f t="shared" si="3"/>
        <v>2</v>
      </c>
      <c r="L25" s="213">
        <f t="shared" si="0"/>
        <v>52</v>
      </c>
    </row>
    <row r="26" spans="1:14" ht="7.5" customHeight="1" x14ac:dyDescent="0.2">
      <c r="N26" s="95"/>
    </row>
    <row r="45" spans="5:10" ht="12.75" hidden="1" customHeight="1" x14ac:dyDescent="0.2"/>
    <row r="46" spans="5:10" ht="12.75" hidden="1" customHeight="1" x14ac:dyDescent="0.2"/>
    <row r="47" spans="5:10" ht="11.25" hidden="1" customHeight="1" x14ac:dyDescent="0.2"/>
    <row r="48" spans="5:10" ht="11.25" customHeight="1" x14ac:dyDescent="0.2">
      <c r="E48" s="209"/>
      <c r="G48" s="209"/>
      <c r="H48" s="209"/>
      <c r="I48" s="209" t="s">
        <v>94</v>
      </c>
      <c r="J48" s="161"/>
    </row>
    <row r="49" spans="5:12" ht="8.25" customHeight="1" x14ac:dyDescent="0.2">
      <c r="E49" s="209"/>
      <c r="G49" s="209"/>
      <c r="H49" s="209"/>
      <c r="I49" s="209" t="s">
        <v>93</v>
      </c>
      <c r="J49" s="161"/>
      <c r="K49" s="101"/>
      <c r="L49" s="101"/>
    </row>
    <row r="50" spans="5:12" ht="8.25" customHeight="1" x14ac:dyDescent="0.2">
      <c r="E50" s="209"/>
      <c r="G50" s="209"/>
      <c r="H50" s="209"/>
      <c r="I50" s="209" t="s">
        <v>92</v>
      </c>
      <c r="J50" s="161"/>
      <c r="K50" s="101"/>
    </row>
    <row r="51" spans="5:12" ht="8.25" customHeight="1" x14ac:dyDescent="0.2">
      <c r="E51" s="209"/>
      <c r="G51" s="209"/>
      <c r="H51" s="209"/>
      <c r="I51" s="209" t="s">
        <v>91</v>
      </c>
      <c r="J51" s="161"/>
      <c r="K51" s="104"/>
      <c r="L51" s="104"/>
    </row>
    <row r="52" spans="5:12" ht="8.25" customHeight="1" x14ac:dyDescent="0.2">
      <c r="E52" s="209"/>
      <c r="G52" s="209"/>
      <c r="H52" s="209"/>
      <c r="I52" s="209" t="s">
        <v>90</v>
      </c>
      <c r="J52" s="161"/>
      <c r="K52" s="104"/>
      <c r="L52" s="104"/>
    </row>
    <row r="53" spans="5:12" ht="8.25" customHeight="1" x14ac:dyDescent="0.2">
      <c r="E53" s="209"/>
      <c r="G53" s="209"/>
      <c r="H53" s="209"/>
      <c r="I53" s="209" t="s">
        <v>89</v>
      </c>
      <c r="J53" s="161"/>
      <c r="K53" s="104"/>
      <c r="L53" s="104"/>
    </row>
    <row r="54" spans="5:12" ht="8.25" customHeight="1" x14ac:dyDescent="0.2">
      <c r="E54" s="209"/>
      <c r="G54" s="209"/>
      <c r="H54" s="209"/>
      <c r="I54" s="209" t="s">
        <v>88</v>
      </c>
      <c r="J54" s="161"/>
      <c r="K54" s="104"/>
      <c r="L54" s="104"/>
    </row>
    <row r="55" spans="5:12" ht="8.25" customHeight="1" x14ac:dyDescent="0.2">
      <c r="E55" s="209"/>
      <c r="G55" s="209"/>
      <c r="H55" s="209"/>
      <c r="I55" s="209" t="s">
        <v>87</v>
      </c>
      <c r="J55" s="161"/>
      <c r="K55" s="104"/>
      <c r="L55" s="104"/>
    </row>
    <row r="56" spans="5:12" ht="8.25" customHeight="1" x14ac:dyDescent="0.2">
      <c r="E56" s="209"/>
      <c r="G56" s="209"/>
      <c r="H56" s="209"/>
      <c r="I56" s="209" t="s">
        <v>86</v>
      </c>
      <c r="J56" s="161"/>
      <c r="K56" s="104"/>
      <c r="L56" s="104"/>
    </row>
    <row r="57" spans="5:12" ht="8.25" customHeight="1" x14ac:dyDescent="0.2">
      <c r="E57" s="209"/>
      <c r="G57" s="209"/>
      <c r="H57" s="209"/>
      <c r="I57" s="209" t="s">
        <v>85</v>
      </c>
      <c r="J57" s="161"/>
      <c r="K57" s="104"/>
      <c r="L57" s="104"/>
    </row>
    <row r="58" spans="5:12" ht="8.25" customHeight="1" x14ac:dyDescent="0.2">
      <c r="E58" s="209"/>
      <c r="G58" s="209"/>
      <c r="H58" s="209"/>
      <c r="I58" s="209" t="s">
        <v>84</v>
      </c>
      <c r="J58" s="161"/>
      <c r="K58" s="104"/>
      <c r="L58" s="104"/>
    </row>
    <row r="59" spans="5:12" ht="8.25" customHeight="1" x14ac:dyDescent="0.2">
      <c r="E59" s="209"/>
      <c r="G59" s="209"/>
      <c r="H59" s="209"/>
      <c r="I59" s="209" t="s">
        <v>83</v>
      </c>
      <c r="J59" s="161"/>
      <c r="K59" s="104"/>
      <c r="L59" s="104"/>
    </row>
    <row r="60" spans="5:12" ht="9.75" customHeight="1" x14ac:dyDescent="0.2">
      <c r="E60" s="209"/>
      <c r="G60" s="209"/>
      <c r="H60" s="209"/>
      <c r="I60" s="209" t="s">
        <v>82</v>
      </c>
      <c r="J60" s="161"/>
    </row>
    <row r="61" spans="5:12" ht="9.75" customHeight="1" x14ac:dyDescent="0.2">
      <c r="E61" s="209"/>
      <c r="G61" s="209"/>
      <c r="H61" s="209"/>
      <c r="I61" s="209" t="s">
        <v>81</v>
      </c>
      <c r="J61" s="161"/>
    </row>
    <row r="62" spans="5:12" ht="9.75" customHeight="1" x14ac:dyDescent="0.2">
      <c r="E62" s="209"/>
      <c r="G62" s="209"/>
      <c r="H62" s="209"/>
      <c r="I62" s="209" t="s">
        <v>80</v>
      </c>
      <c r="J62" s="161"/>
    </row>
    <row r="63" spans="5:12" ht="9.75" customHeight="1" x14ac:dyDescent="0.2">
      <c r="E63" s="209"/>
      <c r="G63" s="209"/>
      <c r="H63" s="209"/>
      <c r="I63" s="209" t="s">
        <v>79</v>
      </c>
      <c r="J63" s="161"/>
    </row>
    <row r="64" spans="5:12" ht="9.75" customHeight="1" x14ac:dyDescent="0.2">
      <c r="E64" s="209"/>
      <c r="G64" s="209"/>
      <c r="H64" s="209"/>
      <c r="I64" s="209" t="s">
        <v>229</v>
      </c>
      <c r="J64" s="161"/>
    </row>
    <row r="65" spans="1:12" ht="9.75" customHeight="1" x14ac:dyDescent="0.15">
      <c r="L65" s="252"/>
    </row>
    <row r="66" spans="1:12" ht="9.75" hidden="1" customHeight="1" x14ac:dyDescent="0.2"/>
    <row r="67" spans="1:12" ht="9.75" hidden="1" customHeight="1" x14ac:dyDescent="0.2"/>
    <row r="68" spans="1:12" ht="13.5" customHeight="1" x14ac:dyDescent="0.2">
      <c r="A68" s="65" t="s">
        <v>32</v>
      </c>
      <c r="L68" s="105"/>
    </row>
    <row r="69" spans="1:12" ht="13.5" customHeight="1" x14ac:dyDescent="0.2"/>
  </sheetData>
  <mergeCells count="7">
    <mergeCell ref="A1:L1"/>
    <mergeCell ref="A3:L3"/>
    <mergeCell ref="A5:L5"/>
    <mergeCell ref="A6:A7"/>
    <mergeCell ref="B6:K6"/>
    <mergeCell ref="L6:L7"/>
    <mergeCell ref="A4:L4"/>
  </mergeCells>
  <printOptions horizontalCentered="1" verticalCentered="1"/>
  <pageMargins left="0" right="0" top="1.0236220472440944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59"/>
  <sheetViews>
    <sheetView showGridLines="0" view="pageBreakPreview" topLeftCell="A31" zoomScale="145" zoomScaleNormal="115" zoomScaleSheetLayoutView="145" workbookViewId="0">
      <selection activeCell="F26" sqref="F26"/>
    </sheetView>
  </sheetViews>
  <sheetFormatPr baseColWidth="10" defaultRowHeight="12.75" x14ac:dyDescent="0.2"/>
  <cols>
    <col min="1" max="1" width="26.140625" style="59" customWidth="1"/>
    <col min="2" max="11" width="6" style="59" customWidth="1"/>
    <col min="12" max="12" width="7.42578125" style="59" customWidth="1"/>
    <col min="13" max="16384" width="11.42578125" style="59"/>
  </cols>
  <sheetData>
    <row r="1" spans="1:12" ht="15" x14ac:dyDescent="0.2">
      <c r="A1" s="396" t="s">
        <v>243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2" ht="15" x14ac:dyDescent="0.2">
      <c r="A2" s="82" t="s">
        <v>122</v>
      </c>
      <c r="B2" s="76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31.5" customHeight="1" x14ac:dyDescent="0.2">
      <c r="A3" s="398" t="s">
        <v>152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</row>
    <row r="4" spans="1:12" ht="15" x14ac:dyDescent="0.2">
      <c r="A4" s="405" t="s">
        <v>275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1:12" ht="13.5" customHeight="1" thickBot="1" x14ac:dyDescent="0.25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</row>
    <row r="6" spans="1:12" ht="13.5" thickBot="1" x14ac:dyDescent="0.25">
      <c r="A6" s="420" t="s">
        <v>112</v>
      </c>
      <c r="B6" s="469" t="s">
        <v>77</v>
      </c>
      <c r="C6" s="470"/>
      <c r="D6" s="470"/>
      <c r="E6" s="470"/>
      <c r="F6" s="470"/>
      <c r="G6" s="470"/>
      <c r="H6" s="470"/>
      <c r="I6" s="470"/>
      <c r="J6" s="470"/>
      <c r="K6" s="470"/>
      <c r="L6" s="420" t="s">
        <v>0</v>
      </c>
    </row>
    <row r="7" spans="1:12" ht="13.5" thickBot="1" x14ac:dyDescent="0.25">
      <c r="A7" s="421"/>
      <c r="B7" s="245" t="s">
        <v>203</v>
      </c>
      <c r="C7" s="357" t="s">
        <v>102</v>
      </c>
      <c r="D7" s="300" t="s">
        <v>101</v>
      </c>
      <c r="E7" s="374" t="s">
        <v>100</v>
      </c>
      <c r="F7" s="374" t="s">
        <v>96</v>
      </c>
      <c r="G7" s="374" t="s">
        <v>95</v>
      </c>
      <c r="H7" s="374" t="s">
        <v>99</v>
      </c>
      <c r="I7" s="306" t="s">
        <v>222</v>
      </c>
      <c r="J7" s="357" t="s">
        <v>98</v>
      </c>
      <c r="K7" s="353" t="s">
        <v>97</v>
      </c>
      <c r="L7" s="421"/>
    </row>
    <row r="8" spans="1:12" ht="18" x14ac:dyDescent="0.2">
      <c r="A8" s="96" t="s">
        <v>108</v>
      </c>
      <c r="B8" s="60">
        <v>0</v>
      </c>
      <c r="C8" s="60">
        <v>0</v>
      </c>
      <c r="D8" s="60">
        <v>0</v>
      </c>
      <c r="E8" s="60">
        <v>1</v>
      </c>
      <c r="F8" s="60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191">
        <f t="shared" ref="L8:L24" si="0">SUM(B8:K8)</f>
        <v>2</v>
      </c>
    </row>
    <row r="9" spans="1:12" ht="15.75" customHeight="1" x14ac:dyDescent="0.2">
      <c r="A9" s="74" t="s">
        <v>130</v>
      </c>
      <c r="B9" s="97">
        <v>0</v>
      </c>
      <c r="C9" s="97">
        <v>0</v>
      </c>
      <c r="D9" s="97">
        <v>1</v>
      </c>
      <c r="E9" s="97">
        <v>1</v>
      </c>
      <c r="F9" s="97"/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190">
        <f t="shared" ref="L9:L18" si="1">SUM(B9:K9)</f>
        <v>2</v>
      </c>
    </row>
    <row r="10" spans="1:12" x14ac:dyDescent="0.2">
      <c r="A10" s="73" t="s">
        <v>181</v>
      </c>
      <c r="B10" s="60">
        <v>0</v>
      </c>
      <c r="C10" s="60">
        <v>0</v>
      </c>
      <c r="D10" s="60">
        <v>0</v>
      </c>
      <c r="E10" s="60">
        <v>0</v>
      </c>
      <c r="F10" s="60">
        <v>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191">
        <f t="shared" ref="L10:L13" si="2">SUM(B10:K10)</f>
        <v>1</v>
      </c>
    </row>
    <row r="11" spans="1:12" x14ac:dyDescent="0.2">
      <c r="A11" s="74" t="s">
        <v>158</v>
      </c>
      <c r="B11" s="97">
        <v>0</v>
      </c>
      <c r="C11" s="97">
        <v>0</v>
      </c>
      <c r="D11" s="97">
        <v>0</v>
      </c>
      <c r="E11" s="97">
        <v>1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190">
        <f t="shared" si="2"/>
        <v>1</v>
      </c>
    </row>
    <row r="12" spans="1:12" x14ac:dyDescent="0.2">
      <c r="A12" s="73" t="s">
        <v>131</v>
      </c>
      <c r="B12" s="60">
        <v>0</v>
      </c>
      <c r="C12" s="60">
        <v>0</v>
      </c>
      <c r="D12" s="60">
        <v>1</v>
      </c>
      <c r="E12" s="60">
        <v>1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191">
        <f t="shared" si="2"/>
        <v>2</v>
      </c>
    </row>
    <row r="13" spans="1:12" ht="15.75" customHeight="1" x14ac:dyDescent="0.2">
      <c r="A13" s="74" t="s">
        <v>107</v>
      </c>
      <c r="B13" s="97">
        <v>0</v>
      </c>
      <c r="C13" s="97">
        <v>0</v>
      </c>
      <c r="D13" s="97">
        <v>1</v>
      </c>
      <c r="E13" s="97">
        <v>1</v>
      </c>
      <c r="F13" s="97">
        <v>0</v>
      </c>
      <c r="G13" s="97">
        <v>0</v>
      </c>
      <c r="H13" s="97">
        <v>2</v>
      </c>
      <c r="I13" s="97">
        <v>0</v>
      </c>
      <c r="J13" s="97">
        <v>0</v>
      </c>
      <c r="K13" s="97">
        <v>0</v>
      </c>
      <c r="L13" s="190">
        <f t="shared" si="2"/>
        <v>4</v>
      </c>
    </row>
    <row r="14" spans="1:12" ht="27" x14ac:dyDescent="0.2">
      <c r="A14" s="73" t="s">
        <v>297</v>
      </c>
      <c r="B14" s="60">
        <v>0</v>
      </c>
      <c r="C14" s="60">
        <v>0</v>
      </c>
      <c r="D14" s="60">
        <v>0</v>
      </c>
      <c r="E14" s="60">
        <v>0</v>
      </c>
      <c r="F14" s="60">
        <v>1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191">
        <f t="shared" si="1"/>
        <v>1</v>
      </c>
    </row>
    <row r="15" spans="1:12" x14ac:dyDescent="0.2">
      <c r="A15" s="74" t="s">
        <v>299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1</v>
      </c>
      <c r="K15" s="97">
        <v>0</v>
      </c>
      <c r="L15" s="190">
        <f t="shared" ref="L15:L16" si="3">SUM(B15:K15)</f>
        <v>1</v>
      </c>
    </row>
    <row r="16" spans="1:12" x14ac:dyDescent="0.2">
      <c r="A16" s="73" t="s">
        <v>269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1</v>
      </c>
      <c r="H16" s="60">
        <v>1</v>
      </c>
      <c r="I16" s="60">
        <v>0</v>
      </c>
      <c r="J16" s="60">
        <v>0</v>
      </c>
      <c r="K16" s="60">
        <v>0</v>
      </c>
      <c r="L16" s="191">
        <f t="shared" si="3"/>
        <v>2</v>
      </c>
    </row>
    <row r="17" spans="1:15" x14ac:dyDescent="0.2">
      <c r="A17" s="74" t="s">
        <v>111</v>
      </c>
      <c r="B17" s="97">
        <v>0</v>
      </c>
      <c r="C17" s="97">
        <v>0</v>
      </c>
      <c r="D17" s="97">
        <v>0</v>
      </c>
      <c r="E17" s="97">
        <v>1</v>
      </c>
      <c r="F17" s="97">
        <v>0</v>
      </c>
      <c r="G17" s="97">
        <v>0</v>
      </c>
      <c r="H17" s="97">
        <v>1</v>
      </c>
      <c r="I17" s="97">
        <v>0</v>
      </c>
      <c r="J17" s="97">
        <v>0</v>
      </c>
      <c r="K17" s="97">
        <v>0</v>
      </c>
      <c r="L17" s="190">
        <f t="shared" si="1"/>
        <v>2</v>
      </c>
    </row>
    <row r="18" spans="1:15" x14ac:dyDescent="0.2">
      <c r="A18" s="73" t="s">
        <v>183</v>
      </c>
      <c r="B18" s="60">
        <v>0</v>
      </c>
      <c r="C18" s="60">
        <v>0</v>
      </c>
      <c r="D18" s="60">
        <v>0</v>
      </c>
      <c r="E18" s="60">
        <v>1</v>
      </c>
      <c r="F18" s="60">
        <v>1</v>
      </c>
      <c r="G18" s="60">
        <v>0</v>
      </c>
      <c r="H18" s="60">
        <v>1</v>
      </c>
      <c r="I18" s="60">
        <v>0</v>
      </c>
      <c r="J18" s="60">
        <v>0</v>
      </c>
      <c r="K18" s="60">
        <v>0</v>
      </c>
      <c r="L18" s="191">
        <f t="shared" si="1"/>
        <v>3</v>
      </c>
    </row>
    <row r="19" spans="1:15" ht="15.75" customHeight="1" x14ac:dyDescent="0.2">
      <c r="A19" s="74" t="s">
        <v>110</v>
      </c>
      <c r="B19" s="97">
        <v>0</v>
      </c>
      <c r="C19" s="97">
        <v>0</v>
      </c>
      <c r="D19" s="97">
        <v>1</v>
      </c>
      <c r="E19" s="97">
        <v>0</v>
      </c>
      <c r="F19" s="97">
        <v>0</v>
      </c>
      <c r="G19" s="97">
        <v>0</v>
      </c>
      <c r="H19" s="97">
        <v>1</v>
      </c>
      <c r="I19" s="97">
        <v>0</v>
      </c>
      <c r="J19" s="97">
        <v>0</v>
      </c>
      <c r="K19" s="97">
        <v>0</v>
      </c>
      <c r="L19" s="190">
        <f t="shared" si="0"/>
        <v>2</v>
      </c>
    </row>
    <row r="20" spans="1:15" x14ac:dyDescent="0.2">
      <c r="A20" s="73" t="s">
        <v>186</v>
      </c>
      <c r="B20" s="60">
        <v>0</v>
      </c>
      <c r="C20" s="60">
        <v>0</v>
      </c>
      <c r="D20" s="60">
        <v>0</v>
      </c>
      <c r="E20" s="60">
        <v>1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191">
        <f t="shared" si="0"/>
        <v>1</v>
      </c>
    </row>
    <row r="21" spans="1:15" ht="18" x14ac:dyDescent="0.2">
      <c r="A21" s="74" t="s">
        <v>106</v>
      </c>
      <c r="B21" s="97">
        <v>0</v>
      </c>
      <c r="C21" s="97">
        <v>0</v>
      </c>
      <c r="D21" s="97">
        <v>1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190">
        <f t="shared" si="0"/>
        <v>1</v>
      </c>
    </row>
    <row r="22" spans="1:15" x14ac:dyDescent="0.2">
      <c r="A22" s="73" t="s">
        <v>301</v>
      </c>
      <c r="B22" s="60">
        <v>0</v>
      </c>
      <c r="C22" s="60">
        <v>0</v>
      </c>
      <c r="D22" s="60">
        <v>1</v>
      </c>
      <c r="E22" s="60">
        <v>1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191">
        <f t="shared" si="0"/>
        <v>2</v>
      </c>
    </row>
    <row r="23" spans="1:15" ht="18" x14ac:dyDescent="0.2">
      <c r="A23" s="74" t="s">
        <v>116</v>
      </c>
      <c r="B23" s="97">
        <v>1</v>
      </c>
      <c r="C23" s="97">
        <v>2</v>
      </c>
      <c r="D23" s="97">
        <v>1</v>
      </c>
      <c r="E23" s="97">
        <v>0</v>
      </c>
      <c r="F23" s="97">
        <v>0</v>
      </c>
      <c r="G23" s="97">
        <v>1</v>
      </c>
      <c r="H23" s="97">
        <v>0</v>
      </c>
      <c r="I23" s="97">
        <v>2</v>
      </c>
      <c r="J23" s="97">
        <v>0</v>
      </c>
      <c r="K23" s="97">
        <v>0</v>
      </c>
      <c r="L23" s="190">
        <f t="shared" si="0"/>
        <v>7</v>
      </c>
    </row>
    <row r="24" spans="1:15" ht="13.5" thickBot="1" x14ac:dyDescent="0.25">
      <c r="A24" s="73" t="s">
        <v>1</v>
      </c>
      <c r="B24" s="60">
        <v>0</v>
      </c>
      <c r="C24" s="60">
        <v>1</v>
      </c>
      <c r="D24" s="60">
        <v>0</v>
      </c>
      <c r="E24" s="60">
        <v>4</v>
      </c>
      <c r="F24" s="60">
        <v>4</v>
      </c>
      <c r="G24" s="60">
        <v>0</v>
      </c>
      <c r="H24" s="60">
        <v>7</v>
      </c>
      <c r="I24" s="60">
        <v>0</v>
      </c>
      <c r="J24" s="60">
        <v>0</v>
      </c>
      <c r="K24" s="60">
        <v>2</v>
      </c>
      <c r="L24" s="191">
        <f t="shared" si="0"/>
        <v>18</v>
      </c>
    </row>
    <row r="25" spans="1:15" ht="18" customHeight="1" thickBot="1" x14ac:dyDescent="0.25">
      <c r="A25" s="210" t="s">
        <v>0</v>
      </c>
      <c r="B25" s="211">
        <f t="shared" ref="B25:L25" si="4">SUM(B8:B24)</f>
        <v>1</v>
      </c>
      <c r="C25" s="212">
        <f t="shared" si="4"/>
        <v>3</v>
      </c>
      <c r="D25" s="212">
        <f t="shared" si="4"/>
        <v>7</v>
      </c>
      <c r="E25" s="212">
        <f t="shared" si="4"/>
        <v>13</v>
      </c>
      <c r="F25" s="212">
        <f t="shared" si="4"/>
        <v>8</v>
      </c>
      <c r="G25" s="212">
        <f t="shared" si="4"/>
        <v>2</v>
      </c>
      <c r="H25" s="212">
        <f t="shared" si="4"/>
        <v>13</v>
      </c>
      <c r="I25" s="212">
        <f t="shared" si="4"/>
        <v>2</v>
      </c>
      <c r="J25" s="212">
        <f t="shared" si="4"/>
        <v>1</v>
      </c>
      <c r="K25" s="212">
        <f t="shared" si="4"/>
        <v>2</v>
      </c>
      <c r="L25" s="213">
        <f t="shared" si="4"/>
        <v>52</v>
      </c>
    </row>
    <row r="26" spans="1:15" s="95" customForma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32" spans="1:15" x14ac:dyDescent="0.2">
      <c r="M32" s="98"/>
    </row>
    <row r="33" spans="1:13" x14ac:dyDescent="0.15">
      <c r="M33" s="99"/>
    </row>
    <row r="34" spans="1:13" x14ac:dyDescent="0.2">
      <c r="M34" s="100"/>
    </row>
    <row r="35" spans="1:13" x14ac:dyDescent="0.2">
      <c r="M35" s="100"/>
    </row>
    <row r="36" spans="1:13" x14ac:dyDescent="0.2">
      <c r="M36" s="100"/>
    </row>
    <row r="37" spans="1:13" x14ac:dyDescent="0.2">
      <c r="M37" s="100"/>
    </row>
    <row r="38" spans="1:13" x14ac:dyDescent="0.2">
      <c r="M38" s="100"/>
    </row>
    <row r="39" spans="1:13" x14ac:dyDescent="0.2">
      <c r="M39" s="100"/>
    </row>
    <row r="40" spans="1:13" x14ac:dyDescent="0.2">
      <c r="M40" s="100"/>
    </row>
    <row r="41" spans="1:13" x14ac:dyDescent="0.2">
      <c r="M41" s="100"/>
    </row>
    <row r="45" spans="1:13" ht="10.5" customHeight="1" x14ac:dyDescent="0.2">
      <c r="A45" s="419" t="s">
        <v>77</v>
      </c>
      <c r="B45" s="419"/>
      <c r="C45" s="419"/>
      <c r="D45" s="419"/>
      <c r="E45" s="419"/>
      <c r="F45" s="419"/>
      <c r="G45" s="419"/>
      <c r="H45" s="419"/>
      <c r="I45" s="419"/>
      <c r="J45" s="419"/>
      <c r="K45" s="419"/>
      <c r="L45" s="419"/>
    </row>
    <row r="46" spans="1:13" ht="9" customHeight="1" x14ac:dyDescent="0.2">
      <c r="A46" s="101"/>
      <c r="B46" s="101"/>
      <c r="C46" s="358"/>
      <c r="D46" s="301"/>
      <c r="E46" s="375"/>
      <c r="F46" s="375"/>
      <c r="G46" s="375"/>
      <c r="H46" s="375"/>
      <c r="I46" s="307"/>
      <c r="J46" s="358"/>
      <c r="K46" s="354"/>
    </row>
    <row r="47" spans="1:13" ht="8.25" customHeight="1" x14ac:dyDescent="0.2">
      <c r="A47" s="254" t="s">
        <v>94</v>
      </c>
      <c r="C47" s="359"/>
      <c r="D47" s="359"/>
      <c r="E47" s="359"/>
      <c r="F47" s="359"/>
      <c r="G47" s="359"/>
      <c r="H47" s="359"/>
      <c r="I47" s="359"/>
      <c r="J47" s="473" t="s">
        <v>202</v>
      </c>
      <c r="K47" s="473"/>
      <c r="L47" s="359"/>
    </row>
    <row r="48" spans="1:13" ht="8.25" customHeight="1" x14ac:dyDescent="0.2">
      <c r="A48" s="254" t="s">
        <v>93</v>
      </c>
      <c r="C48" s="359"/>
      <c r="D48" s="359"/>
      <c r="E48" s="359"/>
      <c r="F48" s="359"/>
      <c r="G48" s="359"/>
      <c r="H48" s="359"/>
      <c r="I48" s="359"/>
      <c r="J48" s="473" t="s">
        <v>85</v>
      </c>
      <c r="K48" s="473"/>
      <c r="L48" s="359"/>
    </row>
    <row r="49" spans="1:12" ht="8.25" customHeight="1" x14ac:dyDescent="0.2">
      <c r="A49" s="254" t="s">
        <v>92</v>
      </c>
      <c r="C49" s="359"/>
      <c r="D49" s="359"/>
      <c r="E49" s="359"/>
      <c r="F49" s="359"/>
      <c r="G49" s="359"/>
      <c r="H49" s="359"/>
      <c r="I49" s="359"/>
      <c r="J49" s="473" t="s">
        <v>84</v>
      </c>
      <c r="K49" s="473"/>
      <c r="L49" s="359"/>
    </row>
    <row r="50" spans="1:12" ht="8.25" customHeight="1" x14ac:dyDescent="0.2">
      <c r="A50" s="254" t="s">
        <v>91</v>
      </c>
      <c r="C50" s="359"/>
      <c r="D50" s="359"/>
      <c r="E50" s="359"/>
      <c r="F50" s="359"/>
      <c r="G50" s="359"/>
      <c r="H50" s="359"/>
      <c r="I50" s="359"/>
      <c r="J50" s="473" t="s">
        <v>83</v>
      </c>
      <c r="K50" s="473"/>
      <c r="L50" s="359"/>
    </row>
    <row r="51" spans="1:12" ht="8.25" customHeight="1" x14ac:dyDescent="0.2">
      <c r="A51" s="254" t="s">
        <v>90</v>
      </c>
      <c r="C51" s="359"/>
      <c r="D51" s="359"/>
      <c r="E51" s="359"/>
      <c r="F51" s="359"/>
      <c r="G51" s="359"/>
      <c r="H51" s="359"/>
      <c r="I51" s="359"/>
      <c r="J51" s="473" t="s">
        <v>82</v>
      </c>
      <c r="K51" s="473"/>
      <c r="L51" s="359"/>
    </row>
    <row r="52" spans="1:12" ht="8.25" customHeight="1" x14ac:dyDescent="0.2">
      <c r="A52" s="254" t="s">
        <v>89</v>
      </c>
      <c r="C52" s="359"/>
      <c r="D52" s="359"/>
      <c r="E52" s="359"/>
      <c r="F52" s="359"/>
      <c r="G52" s="359"/>
      <c r="H52" s="359"/>
      <c r="I52" s="359"/>
      <c r="J52" s="473" t="s">
        <v>81</v>
      </c>
      <c r="K52" s="473"/>
      <c r="L52" s="359"/>
    </row>
    <row r="53" spans="1:12" ht="8.25" customHeight="1" x14ac:dyDescent="0.2">
      <c r="A53" s="254" t="s">
        <v>88</v>
      </c>
      <c r="C53" s="359"/>
      <c r="D53" s="359"/>
      <c r="E53" s="359"/>
      <c r="F53" s="359"/>
      <c r="G53" s="359"/>
      <c r="H53" s="359"/>
      <c r="I53" s="359"/>
      <c r="J53" s="473" t="s">
        <v>80</v>
      </c>
      <c r="K53" s="473"/>
      <c r="L53" s="359"/>
    </row>
    <row r="54" spans="1:12" ht="8.25" customHeight="1" x14ac:dyDescent="0.2">
      <c r="A54" s="254" t="s">
        <v>87</v>
      </c>
      <c r="C54" s="359"/>
      <c r="D54" s="359"/>
      <c r="E54" s="359"/>
      <c r="F54" s="359"/>
      <c r="G54" s="359"/>
      <c r="H54" s="359"/>
      <c r="I54" s="359"/>
      <c r="J54" s="473" t="s">
        <v>79</v>
      </c>
      <c r="K54" s="473"/>
      <c r="L54" s="359"/>
    </row>
    <row r="55" spans="1:12" ht="8.25" customHeight="1" x14ac:dyDescent="0.2">
      <c r="A55" s="102"/>
      <c r="C55" s="359"/>
      <c r="D55" s="359"/>
      <c r="E55" s="359"/>
      <c r="F55" s="359"/>
      <c r="G55" s="359"/>
      <c r="H55" s="359"/>
      <c r="I55" s="359"/>
      <c r="J55" s="473" t="s">
        <v>229</v>
      </c>
      <c r="K55" s="473"/>
      <c r="L55" s="359"/>
    </row>
    <row r="56" spans="1:12" ht="5.25" customHeight="1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ht="9.75" customHeight="1" x14ac:dyDescent="0.2">
      <c r="A57" s="65" t="s">
        <v>32</v>
      </c>
    </row>
    <row r="58" spans="1:12" x14ac:dyDescent="0.2"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2" x14ac:dyDescent="0.2">
      <c r="C59" s="100"/>
      <c r="D59" s="100"/>
      <c r="E59" s="100"/>
      <c r="F59" s="100"/>
      <c r="G59" s="100"/>
      <c r="H59" s="100"/>
      <c r="I59" s="100"/>
      <c r="J59" s="100"/>
      <c r="K59" s="100"/>
    </row>
  </sheetData>
  <mergeCells count="17">
    <mergeCell ref="A1:L1"/>
    <mergeCell ref="A3:L3"/>
    <mergeCell ref="A5:L5"/>
    <mergeCell ref="A6:A7"/>
    <mergeCell ref="B6:K6"/>
    <mergeCell ref="L6:L7"/>
    <mergeCell ref="A4:L4"/>
    <mergeCell ref="J52:K52"/>
    <mergeCell ref="J53:K53"/>
    <mergeCell ref="J54:K54"/>
    <mergeCell ref="J55:K55"/>
    <mergeCell ref="A45:L45"/>
    <mergeCell ref="J47:K47"/>
    <mergeCell ref="J48:K48"/>
    <mergeCell ref="J49:K49"/>
    <mergeCell ref="J50:K50"/>
    <mergeCell ref="J51:K51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64"/>
  <sheetViews>
    <sheetView showGridLines="0" view="pageBreakPreview" topLeftCell="A19" zoomScale="160" zoomScaleNormal="145" zoomScaleSheetLayoutView="160" workbookViewId="0">
      <selection activeCell="F26" sqref="F26"/>
    </sheetView>
  </sheetViews>
  <sheetFormatPr baseColWidth="10" defaultRowHeight="12.75" x14ac:dyDescent="0.2"/>
  <cols>
    <col min="1" max="1" width="16.28515625" style="59" customWidth="1"/>
    <col min="2" max="12" width="6.85546875" style="59" customWidth="1"/>
    <col min="13" max="16384" width="11.42578125" style="59"/>
  </cols>
  <sheetData>
    <row r="1" spans="1:13" ht="15" x14ac:dyDescent="0.2">
      <c r="A1" s="396" t="s">
        <v>244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81"/>
    </row>
    <row r="2" spans="1:13" ht="15" x14ac:dyDescent="0.2">
      <c r="A2" s="82" t="s">
        <v>122</v>
      </c>
      <c r="B2" s="76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31.5" customHeight="1" x14ac:dyDescent="0.2">
      <c r="A3" s="398" t="s">
        <v>235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</row>
    <row r="4" spans="1:13" ht="15" x14ac:dyDescent="0.2">
      <c r="A4" s="474" t="s">
        <v>275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</row>
    <row r="5" spans="1:13" ht="9.75" customHeight="1" thickBot="1" x14ac:dyDescent="0.25"/>
    <row r="6" spans="1:13" ht="13.5" thickBot="1" x14ac:dyDescent="0.25">
      <c r="A6" s="411" t="s">
        <v>232</v>
      </c>
      <c r="B6" s="475" t="s">
        <v>77</v>
      </c>
      <c r="C6" s="475"/>
      <c r="D6" s="475"/>
      <c r="E6" s="475"/>
      <c r="F6" s="475"/>
      <c r="G6" s="475"/>
      <c r="H6" s="475"/>
      <c r="I6" s="475"/>
      <c r="J6" s="475"/>
      <c r="K6" s="475"/>
      <c r="L6" s="411" t="s">
        <v>0</v>
      </c>
    </row>
    <row r="7" spans="1:13" ht="13.5" thickBot="1" x14ac:dyDescent="0.25">
      <c r="A7" s="412"/>
      <c r="B7" s="246" t="s">
        <v>203</v>
      </c>
      <c r="C7" s="210" t="s">
        <v>102</v>
      </c>
      <c r="D7" s="210" t="s">
        <v>101</v>
      </c>
      <c r="E7" s="210" t="s">
        <v>100</v>
      </c>
      <c r="F7" s="210" t="s">
        <v>96</v>
      </c>
      <c r="G7" s="210" t="s">
        <v>95</v>
      </c>
      <c r="H7" s="210" t="s">
        <v>99</v>
      </c>
      <c r="I7" s="210" t="s">
        <v>222</v>
      </c>
      <c r="J7" s="210" t="s">
        <v>98</v>
      </c>
      <c r="K7" s="210" t="s">
        <v>97</v>
      </c>
      <c r="L7" s="412"/>
    </row>
    <row r="8" spans="1:13" ht="9.75" customHeight="1" x14ac:dyDescent="0.2">
      <c r="A8" s="85" t="s">
        <v>176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189">
        <f t="shared" ref="L8:L33" si="0">SUM(B8:K8)</f>
        <v>0</v>
      </c>
    </row>
    <row r="9" spans="1:13" ht="9.75" customHeight="1" x14ac:dyDescent="0.2">
      <c r="A9" s="87" t="s">
        <v>57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190">
        <f t="shared" si="0"/>
        <v>0</v>
      </c>
    </row>
    <row r="10" spans="1:13" ht="9.75" customHeight="1" x14ac:dyDescent="0.2">
      <c r="A10" s="89" t="s">
        <v>177</v>
      </c>
      <c r="B10" s="86">
        <v>0</v>
      </c>
      <c r="C10" s="86">
        <v>0</v>
      </c>
      <c r="D10" s="86">
        <v>0</v>
      </c>
      <c r="E10" s="86">
        <v>0</v>
      </c>
      <c r="F10" s="86">
        <v>0</v>
      </c>
      <c r="G10" s="86">
        <v>1</v>
      </c>
      <c r="H10" s="86">
        <v>0</v>
      </c>
      <c r="I10" s="86">
        <v>0</v>
      </c>
      <c r="J10" s="86">
        <v>0</v>
      </c>
      <c r="K10" s="86">
        <v>0</v>
      </c>
      <c r="L10" s="191">
        <f t="shared" si="0"/>
        <v>1</v>
      </c>
    </row>
    <row r="11" spans="1:13" ht="9.75" customHeight="1" x14ac:dyDescent="0.2">
      <c r="A11" s="87" t="s">
        <v>52</v>
      </c>
      <c r="B11" s="88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190">
        <f t="shared" si="0"/>
        <v>0</v>
      </c>
    </row>
    <row r="12" spans="1:13" ht="9.75" customHeight="1" x14ac:dyDescent="0.2">
      <c r="A12" s="89" t="s">
        <v>167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191">
        <f t="shared" si="0"/>
        <v>0</v>
      </c>
    </row>
    <row r="13" spans="1:13" ht="9.75" customHeight="1" x14ac:dyDescent="0.2">
      <c r="A13" s="87" t="s">
        <v>178</v>
      </c>
      <c r="B13" s="88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190">
        <f t="shared" si="0"/>
        <v>0</v>
      </c>
    </row>
    <row r="14" spans="1:13" ht="9.75" customHeight="1" x14ac:dyDescent="0.2">
      <c r="A14" s="89" t="s">
        <v>58</v>
      </c>
      <c r="B14" s="86">
        <v>0</v>
      </c>
      <c r="C14" s="86">
        <v>0</v>
      </c>
      <c r="D14" s="86">
        <v>1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191">
        <f t="shared" si="0"/>
        <v>1</v>
      </c>
    </row>
    <row r="15" spans="1:13" ht="9.75" customHeight="1" x14ac:dyDescent="0.2">
      <c r="A15" s="87" t="s">
        <v>56</v>
      </c>
      <c r="B15" s="88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190">
        <f t="shared" si="0"/>
        <v>0</v>
      </c>
    </row>
    <row r="16" spans="1:13" ht="9.75" customHeight="1" x14ac:dyDescent="0.2">
      <c r="A16" s="89" t="s">
        <v>60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191">
        <f t="shared" si="0"/>
        <v>0</v>
      </c>
    </row>
    <row r="17" spans="1:12" ht="9.75" customHeight="1" x14ac:dyDescent="0.2">
      <c r="A17" s="87" t="s">
        <v>174</v>
      </c>
      <c r="B17" s="88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190">
        <f t="shared" si="0"/>
        <v>0</v>
      </c>
    </row>
    <row r="18" spans="1:12" ht="9.75" customHeight="1" x14ac:dyDescent="0.2">
      <c r="A18" s="89" t="s">
        <v>54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191">
        <f t="shared" si="0"/>
        <v>0</v>
      </c>
    </row>
    <row r="19" spans="1:12" ht="9.75" customHeight="1" x14ac:dyDescent="0.2">
      <c r="A19" s="87" t="s">
        <v>180</v>
      </c>
      <c r="B19" s="88">
        <v>0</v>
      </c>
      <c r="C19" s="88">
        <v>1</v>
      </c>
      <c r="D19" s="88">
        <v>0</v>
      </c>
      <c r="E19" s="88">
        <v>1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190">
        <f t="shared" si="0"/>
        <v>2</v>
      </c>
    </row>
    <row r="20" spans="1:12" ht="9.75" customHeight="1" x14ac:dyDescent="0.2">
      <c r="A20" s="89" t="s">
        <v>63</v>
      </c>
      <c r="B20" s="86">
        <v>0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1</v>
      </c>
      <c r="J20" s="86">
        <v>0</v>
      </c>
      <c r="K20" s="86">
        <v>0</v>
      </c>
      <c r="L20" s="191">
        <f t="shared" si="0"/>
        <v>1</v>
      </c>
    </row>
    <row r="21" spans="1:12" ht="9.75" customHeight="1" x14ac:dyDescent="0.2">
      <c r="A21" s="87" t="s">
        <v>62</v>
      </c>
      <c r="B21" s="88">
        <v>1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190">
        <f t="shared" si="0"/>
        <v>1</v>
      </c>
    </row>
    <row r="22" spans="1:12" ht="9.75" customHeight="1" x14ac:dyDescent="0.2">
      <c r="A22" s="89" t="s">
        <v>121</v>
      </c>
      <c r="B22" s="86">
        <v>0</v>
      </c>
      <c r="C22" s="86">
        <v>2</v>
      </c>
      <c r="D22" s="86">
        <v>5</v>
      </c>
      <c r="E22" s="86">
        <v>11</v>
      </c>
      <c r="F22" s="86">
        <v>8</v>
      </c>
      <c r="G22" s="86">
        <v>1</v>
      </c>
      <c r="H22" s="86">
        <v>13</v>
      </c>
      <c r="I22" s="86">
        <v>1</v>
      </c>
      <c r="J22" s="86">
        <v>1</v>
      </c>
      <c r="K22" s="86">
        <v>2</v>
      </c>
      <c r="L22" s="191">
        <f t="shared" si="0"/>
        <v>44</v>
      </c>
    </row>
    <row r="23" spans="1:12" ht="9.75" customHeight="1" x14ac:dyDescent="0.2">
      <c r="A23" s="87" t="s">
        <v>59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190">
        <f t="shared" si="0"/>
        <v>0</v>
      </c>
    </row>
    <row r="24" spans="1:12" ht="9.75" customHeight="1" x14ac:dyDescent="0.2">
      <c r="A24" s="89" t="s">
        <v>55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191">
        <f t="shared" si="0"/>
        <v>0</v>
      </c>
    </row>
    <row r="25" spans="1:12" ht="9.75" customHeight="1" x14ac:dyDescent="0.2">
      <c r="A25" s="87" t="s">
        <v>179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190">
        <f t="shared" si="0"/>
        <v>0</v>
      </c>
    </row>
    <row r="26" spans="1:12" ht="9.75" customHeight="1" x14ac:dyDescent="0.2">
      <c r="A26" s="89" t="s">
        <v>53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191">
        <f t="shared" si="0"/>
        <v>0</v>
      </c>
    </row>
    <row r="27" spans="1:12" ht="9.75" customHeight="1" x14ac:dyDescent="0.2">
      <c r="A27" s="87" t="s">
        <v>50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190">
        <f t="shared" si="0"/>
        <v>0</v>
      </c>
    </row>
    <row r="28" spans="1:12" ht="9.75" customHeight="1" x14ac:dyDescent="0.2">
      <c r="A28" s="89" t="s">
        <v>51</v>
      </c>
      <c r="B28" s="86">
        <v>0</v>
      </c>
      <c r="C28" s="86">
        <v>0</v>
      </c>
      <c r="D28" s="86">
        <v>1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191">
        <f t="shared" si="0"/>
        <v>1</v>
      </c>
    </row>
    <row r="29" spans="1:12" ht="9.75" customHeight="1" x14ac:dyDescent="0.2">
      <c r="A29" s="87" t="s">
        <v>173</v>
      </c>
      <c r="B29" s="88">
        <v>0</v>
      </c>
      <c r="C29" s="88">
        <v>0</v>
      </c>
      <c r="D29" s="88">
        <v>0</v>
      </c>
      <c r="E29" s="88">
        <v>1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190">
        <f t="shared" si="0"/>
        <v>1</v>
      </c>
    </row>
    <row r="30" spans="1:12" ht="9.75" customHeight="1" x14ac:dyDescent="0.2">
      <c r="A30" s="89" t="s">
        <v>172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191">
        <f t="shared" si="0"/>
        <v>0</v>
      </c>
    </row>
    <row r="31" spans="1:12" ht="9.75" customHeight="1" x14ac:dyDescent="0.2">
      <c r="A31" s="87" t="s">
        <v>49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190">
        <f t="shared" si="0"/>
        <v>0</v>
      </c>
    </row>
    <row r="32" spans="1:12" ht="9.75" customHeight="1" x14ac:dyDescent="0.2">
      <c r="A32" s="89" t="s">
        <v>157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191">
        <f t="shared" si="0"/>
        <v>0</v>
      </c>
    </row>
    <row r="33" spans="1:24" ht="9.75" customHeight="1" thickBot="1" x14ac:dyDescent="0.25">
      <c r="A33" s="87" t="s">
        <v>61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190">
        <f t="shared" si="0"/>
        <v>0</v>
      </c>
    </row>
    <row r="34" spans="1:24" ht="18" customHeight="1" thickBot="1" x14ac:dyDescent="0.25">
      <c r="A34" s="210" t="s">
        <v>0</v>
      </c>
      <c r="B34" s="239">
        <f t="shared" ref="B34:L34" si="1">SUM(B8:B33)</f>
        <v>1</v>
      </c>
      <c r="C34" s="240">
        <f t="shared" ref="C34:D34" si="2">SUM(C8:C33)</f>
        <v>3</v>
      </c>
      <c r="D34" s="240">
        <f t="shared" si="2"/>
        <v>7</v>
      </c>
      <c r="E34" s="240">
        <f t="shared" si="1"/>
        <v>13</v>
      </c>
      <c r="F34" s="240">
        <f t="shared" ref="F34:G34" si="3">SUM(F8:F33)</f>
        <v>8</v>
      </c>
      <c r="G34" s="240">
        <f t="shared" si="3"/>
        <v>2</v>
      </c>
      <c r="H34" s="240">
        <f t="shared" si="1"/>
        <v>13</v>
      </c>
      <c r="I34" s="240">
        <f t="shared" ref="I34:J34" si="4">SUM(I8:I33)</f>
        <v>2</v>
      </c>
      <c r="J34" s="240">
        <f t="shared" si="4"/>
        <v>1</v>
      </c>
      <c r="K34" s="240">
        <f t="shared" si="1"/>
        <v>2</v>
      </c>
      <c r="L34" s="213">
        <f t="shared" si="1"/>
        <v>52</v>
      </c>
    </row>
    <row r="35" spans="1:24" ht="12.75" customHeight="1" x14ac:dyDescent="0.2">
      <c r="A35" s="419" t="s">
        <v>77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253"/>
      <c r="N35" s="253"/>
      <c r="O35" s="253"/>
      <c r="P35" s="253"/>
      <c r="Q35" s="253"/>
      <c r="R35" s="253"/>
      <c r="S35" s="253"/>
      <c r="T35" s="253"/>
      <c r="W35" s="115"/>
      <c r="X35" s="95"/>
    </row>
    <row r="36" spans="1:24" ht="12.75" customHeight="1" x14ac:dyDescent="0.15">
      <c r="A36" s="296" t="s">
        <v>94</v>
      </c>
      <c r="C36" s="116"/>
      <c r="D36" s="116"/>
      <c r="E36" s="116"/>
      <c r="F36" s="116"/>
      <c r="G36" s="116"/>
      <c r="H36" s="116"/>
      <c r="I36" s="116" t="s">
        <v>202</v>
      </c>
      <c r="L36" s="102"/>
      <c r="M36" s="102"/>
      <c r="Q36" s="115"/>
      <c r="R36" s="95"/>
    </row>
    <row r="37" spans="1:24" ht="9" customHeight="1" x14ac:dyDescent="0.2">
      <c r="A37" s="297" t="s">
        <v>93</v>
      </c>
      <c r="C37" s="102"/>
      <c r="D37" s="102"/>
      <c r="E37" s="102"/>
      <c r="F37" s="102"/>
      <c r="G37" s="102"/>
      <c r="H37" s="102"/>
      <c r="I37" s="102" t="s">
        <v>85</v>
      </c>
      <c r="L37" s="102"/>
      <c r="M37" s="102"/>
      <c r="Q37" s="115"/>
      <c r="R37" s="95"/>
    </row>
    <row r="38" spans="1:24" ht="9" customHeight="1" x14ac:dyDescent="0.2">
      <c r="A38" s="297" t="s">
        <v>92</v>
      </c>
      <c r="C38" s="102"/>
      <c r="D38" s="102"/>
      <c r="E38" s="102"/>
      <c r="F38" s="102"/>
      <c r="G38" s="102"/>
      <c r="H38" s="102"/>
      <c r="I38" s="102" t="s">
        <v>84</v>
      </c>
      <c r="L38" s="102"/>
      <c r="M38" s="102"/>
      <c r="Q38" s="115"/>
      <c r="R38" s="95"/>
    </row>
    <row r="39" spans="1:24" ht="9" customHeight="1" x14ac:dyDescent="0.2">
      <c r="A39" s="297" t="s">
        <v>91</v>
      </c>
      <c r="C39" s="102"/>
      <c r="D39" s="102"/>
      <c r="E39" s="102"/>
      <c r="F39" s="102"/>
      <c r="G39" s="102"/>
      <c r="H39" s="102"/>
      <c r="I39" s="102" t="s">
        <v>83</v>
      </c>
      <c r="L39" s="102"/>
      <c r="M39" s="102"/>
      <c r="Q39" s="115"/>
      <c r="R39" s="95"/>
    </row>
    <row r="40" spans="1:24" ht="9" customHeight="1" x14ac:dyDescent="0.2">
      <c r="A40" s="297" t="s">
        <v>90</v>
      </c>
      <c r="C40" s="102"/>
      <c r="D40" s="102"/>
      <c r="E40" s="102"/>
      <c r="F40" s="102"/>
      <c r="G40" s="102"/>
      <c r="H40" s="102"/>
      <c r="I40" s="102" t="s">
        <v>82</v>
      </c>
      <c r="L40" s="102"/>
      <c r="M40" s="102"/>
      <c r="R40" s="95"/>
    </row>
    <row r="41" spans="1:24" ht="9" customHeight="1" x14ac:dyDescent="0.2">
      <c r="A41" s="297" t="s">
        <v>89</v>
      </c>
      <c r="C41" s="102"/>
      <c r="D41" s="102"/>
      <c r="E41" s="102"/>
      <c r="F41" s="102"/>
      <c r="G41" s="102"/>
      <c r="H41" s="102"/>
      <c r="I41" s="102" t="s">
        <v>81</v>
      </c>
      <c r="L41" s="102"/>
      <c r="M41" s="102"/>
      <c r="R41" s="95"/>
    </row>
    <row r="42" spans="1:24" ht="9" customHeight="1" x14ac:dyDescent="0.2">
      <c r="A42" s="297" t="s">
        <v>88</v>
      </c>
      <c r="C42" s="102"/>
      <c r="D42" s="102"/>
      <c r="E42" s="102"/>
      <c r="F42" s="102"/>
      <c r="G42" s="102"/>
      <c r="H42" s="102"/>
      <c r="I42" s="102" t="s">
        <v>80</v>
      </c>
      <c r="L42" s="102"/>
      <c r="M42" s="102"/>
      <c r="R42" s="95"/>
    </row>
    <row r="43" spans="1:24" ht="9" customHeight="1" x14ac:dyDescent="0.2">
      <c r="A43" s="297" t="s">
        <v>87</v>
      </c>
      <c r="C43" s="102"/>
      <c r="D43" s="102"/>
      <c r="E43" s="102"/>
      <c r="F43" s="102"/>
      <c r="G43" s="102"/>
      <c r="H43" s="102"/>
      <c r="I43" s="102" t="s">
        <v>79</v>
      </c>
      <c r="L43" s="102"/>
      <c r="M43" s="102"/>
    </row>
    <row r="44" spans="1:24" ht="9" customHeight="1" x14ac:dyDescent="0.2">
      <c r="B44" s="102"/>
      <c r="C44" s="102"/>
      <c r="D44" s="102"/>
      <c r="E44" s="102"/>
      <c r="F44" s="102"/>
      <c r="G44" s="102"/>
      <c r="H44" s="102"/>
      <c r="I44" s="102" t="s">
        <v>229</v>
      </c>
      <c r="L44" s="102"/>
      <c r="M44" s="102"/>
    </row>
    <row r="45" spans="1:24" ht="22.5" customHeight="1" x14ac:dyDescent="0.2">
      <c r="A45" s="90" t="s">
        <v>32</v>
      </c>
    </row>
    <row r="46" spans="1:24" x14ac:dyDescent="0.2">
      <c r="A46" s="65"/>
    </row>
    <row r="55" spans="12:13" x14ac:dyDescent="0.2">
      <c r="M55" s="91"/>
    </row>
    <row r="56" spans="12:13" x14ac:dyDescent="0.15">
      <c r="M56" s="92"/>
    </row>
    <row r="57" spans="12:13" x14ac:dyDescent="0.2">
      <c r="M57" s="93"/>
    </row>
    <row r="58" spans="12:13" x14ac:dyDescent="0.2">
      <c r="M58" s="93"/>
    </row>
    <row r="59" spans="12:13" x14ac:dyDescent="0.2">
      <c r="M59" s="93"/>
    </row>
    <row r="60" spans="12:13" x14ac:dyDescent="0.2">
      <c r="M60" s="93"/>
    </row>
    <row r="61" spans="12:13" x14ac:dyDescent="0.2">
      <c r="M61" s="93"/>
    </row>
    <row r="62" spans="12:13" x14ac:dyDescent="0.2">
      <c r="M62" s="93"/>
    </row>
    <row r="63" spans="12:13" x14ac:dyDescent="0.2">
      <c r="L63" s="94"/>
      <c r="M63" s="93"/>
    </row>
    <row r="64" spans="12:13" x14ac:dyDescent="0.2">
      <c r="M64" s="93"/>
    </row>
  </sheetData>
  <mergeCells count="7">
    <mergeCell ref="A35:L35"/>
    <mergeCell ref="A1:L1"/>
    <mergeCell ref="A3:L3"/>
    <mergeCell ref="A4:L4"/>
    <mergeCell ref="A6:A7"/>
    <mergeCell ref="B6:K6"/>
    <mergeCell ref="L6:L7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1"/>
  <sheetViews>
    <sheetView showGridLines="0" view="pageBreakPreview" zoomScale="130" zoomScaleNormal="100" zoomScaleSheetLayoutView="130" workbookViewId="0">
      <selection activeCell="F26" sqref="F26"/>
    </sheetView>
  </sheetViews>
  <sheetFormatPr baseColWidth="10" defaultRowHeight="12.75" x14ac:dyDescent="0.2"/>
  <cols>
    <col min="1" max="2" width="42.85546875" style="59" customWidth="1"/>
    <col min="3" max="16384" width="11.42578125" style="59"/>
  </cols>
  <sheetData>
    <row r="1" spans="1:7" ht="15" x14ac:dyDescent="0.2">
      <c r="A1" s="396" t="s">
        <v>252</v>
      </c>
      <c r="B1" s="396"/>
    </row>
    <row r="2" spans="1:7" ht="15" x14ac:dyDescent="0.2">
      <c r="A2" s="68" t="s">
        <v>122</v>
      </c>
      <c r="B2" s="76"/>
    </row>
    <row r="3" spans="1:7" ht="15" x14ac:dyDescent="0.2">
      <c r="A3" s="398" t="s">
        <v>148</v>
      </c>
      <c r="B3" s="398"/>
    </row>
    <row r="4" spans="1:7" ht="15" x14ac:dyDescent="0.2">
      <c r="A4" s="476" t="s">
        <v>278</v>
      </c>
      <c r="B4" s="476"/>
    </row>
    <row r="5" spans="1:7" ht="13.5" thickBot="1" x14ac:dyDescent="0.25"/>
    <row r="6" spans="1:7" ht="36" customHeight="1" thickBot="1" x14ac:dyDescent="0.25">
      <c r="A6" s="236" t="s">
        <v>128</v>
      </c>
      <c r="B6" s="248" t="s">
        <v>211</v>
      </c>
    </row>
    <row r="7" spans="1:7" ht="13.5" thickBot="1" x14ac:dyDescent="0.25">
      <c r="A7" s="77" t="s">
        <v>230</v>
      </c>
      <c r="B7" s="78">
        <v>44</v>
      </c>
    </row>
    <row r="8" spans="1:7" ht="18" customHeight="1" thickBot="1" x14ac:dyDescent="0.25">
      <c r="A8" s="236" t="s">
        <v>2</v>
      </c>
      <c r="B8" s="247">
        <f>SUM(B7:B7)</f>
        <v>44</v>
      </c>
      <c r="C8" s="79"/>
      <c r="E8" s="79"/>
      <c r="F8" s="79"/>
      <c r="G8" s="80"/>
    </row>
    <row r="9" spans="1:7" x14ac:dyDescent="0.2">
      <c r="A9" s="65" t="s">
        <v>32</v>
      </c>
    </row>
    <row r="10" spans="1:7" ht="24.95" customHeight="1" x14ac:dyDescent="0.2"/>
    <row r="11" spans="1:7" ht="24.95" customHeight="1" x14ac:dyDescent="0.2"/>
    <row r="12" spans="1:7" ht="24.95" customHeight="1" x14ac:dyDescent="0.2"/>
    <row r="13" spans="1:7" ht="24.95" customHeight="1" x14ac:dyDescent="0.2"/>
    <row r="14" spans="1:7" ht="24.95" customHeight="1" x14ac:dyDescent="0.2"/>
    <row r="15" spans="1:7" ht="24.95" customHeight="1" x14ac:dyDescent="0.2"/>
    <row r="16" spans="1:7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2"/>
  <sheetViews>
    <sheetView showGridLines="0" view="pageBreakPreview" zoomScale="130" zoomScaleNormal="115" zoomScaleSheetLayoutView="130" workbookViewId="0">
      <selection activeCell="F26" sqref="F26"/>
    </sheetView>
  </sheetViews>
  <sheetFormatPr baseColWidth="10" defaultRowHeight="15.75" x14ac:dyDescent="0.2"/>
  <cols>
    <col min="1" max="1" width="62.85546875" style="72" customWidth="1"/>
    <col min="2" max="2" width="21.5703125" style="70" customWidth="1"/>
    <col min="3" max="3" width="11.42578125" style="70"/>
    <col min="4" max="4" width="15.7109375" style="70" customWidth="1"/>
    <col min="5" max="16384" width="11.42578125" style="70"/>
  </cols>
  <sheetData>
    <row r="1" spans="1:4" s="67" customFormat="1" ht="18.75" x14ac:dyDescent="0.2">
      <c r="A1" s="438" t="s">
        <v>253</v>
      </c>
      <c r="B1" s="438"/>
    </row>
    <row r="2" spans="1:4" ht="15" x14ac:dyDescent="0.2">
      <c r="A2" s="68" t="s">
        <v>122</v>
      </c>
      <c r="B2" s="69"/>
    </row>
    <row r="3" spans="1:4" s="71" customFormat="1" x14ac:dyDescent="0.2">
      <c r="A3" s="460" t="s">
        <v>153</v>
      </c>
      <c r="B3" s="460"/>
    </row>
    <row r="4" spans="1:4" s="71" customFormat="1" x14ac:dyDescent="0.2">
      <c r="A4" s="468" t="s">
        <v>275</v>
      </c>
      <c r="B4" s="468"/>
    </row>
    <row r="5" spans="1:4" s="71" customFormat="1" ht="13.5" customHeight="1" thickBot="1" x14ac:dyDescent="0.25"/>
    <row r="6" spans="1:4" s="71" customFormat="1" ht="37.5" customHeight="1" thickBot="1" x14ac:dyDescent="0.25">
      <c r="A6" s="220" t="s">
        <v>37</v>
      </c>
      <c r="B6" s="249" t="s">
        <v>196</v>
      </c>
    </row>
    <row r="7" spans="1:4" ht="12.75" x14ac:dyDescent="0.2">
      <c r="A7" s="75" t="s">
        <v>287</v>
      </c>
      <c r="B7" s="186">
        <v>1</v>
      </c>
      <c r="D7" s="139"/>
    </row>
    <row r="8" spans="1:4" ht="12.75" x14ac:dyDescent="0.2">
      <c r="A8" s="42" t="s">
        <v>290</v>
      </c>
      <c r="B8" s="187">
        <v>3</v>
      </c>
      <c r="D8" s="139"/>
    </row>
    <row r="9" spans="1:4" ht="12.75" x14ac:dyDescent="0.2">
      <c r="A9" s="75" t="s">
        <v>280</v>
      </c>
      <c r="B9" s="188">
        <v>1</v>
      </c>
      <c r="D9" s="139"/>
    </row>
    <row r="10" spans="1:4" ht="12.75" x14ac:dyDescent="0.2">
      <c r="A10" s="42" t="s">
        <v>292</v>
      </c>
      <c r="B10" s="187">
        <v>2</v>
      </c>
      <c r="D10" s="139"/>
    </row>
    <row r="11" spans="1:4" ht="13.5" thickBot="1" x14ac:dyDescent="0.25">
      <c r="A11" s="75" t="s">
        <v>1</v>
      </c>
      <c r="B11" s="188">
        <v>37</v>
      </c>
      <c r="D11" s="139"/>
    </row>
    <row r="12" spans="1:4" ht="18" customHeight="1" thickBot="1" x14ac:dyDescent="0.25">
      <c r="A12" s="250" t="s">
        <v>0</v>
      </c>
      <c r="B12" s="251">
        <f>SUM(B7:B11)</f>
        <v>44</v>
      </c>
      <c r="D12" s="139"/>
    </row>
    <row r="13" spans="1:4" ht="7.5" customHeight="1" x14ac:dyDescent="0.2">
      <c r="A13" s="70"/>
    </row>
    <row r="14" spans="1:4" x14ac:dyDescent="0.2">
      <c r="D14" s="72"/>
    </row>
    <row r="32" spans="1:1" ht="13.5" customHeight="1" x14ac:dyDescent="0.2">
      <c r="A32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"/>
  <sheetViews>
    <sheetView showGridLines="0" view="pageBreakPreview" zoomScale="130" zoomScaleNormal="100" zoomScaleSheetLayoutView="130" workbookViewId="0">
      <selection activeCell="F26" sqref="F26"/>
    </sheetView>
  </sheetViews>
  <sheetFormatPr baseColWidth="10" defaultRowHeight="15.75" x14ac:dyDescent="0.2"/>
  <cols>
    <col min="1" max="1" width="39.140625" style="370" customWidth="1"/>
    <col min="2" max="3" width="14.28515625" style="363" customWidth="1"/>
    <col min="4" max="4" width="12.5703125" style="363" customWidth="1"/>
    <col min="5" max="16384" width="11.42578125" style="363"/>
  </cols>
  <sheetData>
    <row r="1" spans="1:4" s="360" customFormat="1" ht="18.75" x14ac:dyDescent="0.2">
      <c r="A1" s="477" t="s">
        <v>254</v>
      </c>
      <c r="B1" s="477"/>
      <c r="C1" s="477"/>
      <c r="D1" s="477"/>
    </row>
    <row r="2" spans="1:4" ht="15" x14ac:dyDescent="0.2">
      <c r="A2" s="361" t="s">
        <v>122</v>
      </c>
      <c r="B2" s="362"/>
      <c r="C2" s="362"/>
      <c r="D2" s="362"/>
    </row>
    <row r="3" spans="1:4" s="364" customFormat="1" ht="30" customHeight="1" x14ac:dyDescent="0.2">
      <c r="A3" s="478" t="s">
        <v>266</v>
      </c>
      <c r="B3" s="478"/>
      <c r="C3" s="478"/>
      <c r="D3" s="478"/>
    </row>
    <row r="4" spans="1:4" s="364" customFormat="1" x14ac:dyDescent="0.2">
      <c r="A4" s="479" t="s">
        <v>275</v>
      </c>
      <c r="B4" s="479"/>
      <c r="C4" s="479"/>
      <c r="D4" s="479"/>
    </row>
    <row r="5" spans="1:4" s="364" customFormat="1" ht="13.5" customHeight="1" thickBot="1" x14ac:dyDescent="0.25">
      <c r="A5" s="365"/>
      <c r="B5" s="365"/>
      <c r="C5" s="365"/>
      <c r="D5" s="365"/>
    </row>
    <row r="6" spans="1:4" s="364" customFormat="1" ht="16.5" thickBot="1" x14ac:dyDescent="0.25">
      <c r="A6" s="480" t="s">
        <v>267</v>
      </c>
      <c r="B6" s="482" t="s">
        <v>120</v>
      </c>
      <c r="C6" s="483"/>
      <c r="D6" s="484" t="s">
        <v>0</v>
      </c>
    </row>
    <row r="7" spans="1:4" s="364" customFormat="1" ht="16.5" thickBot="1" x14ac:dyDescent="0.25">
      <c r="A7" s="481"/>
      <c r="B7" s="366" t="s">
        <v>118</v>
      </c>
      <c r="C7" s="366" t="s">
        <v>119</v>
      </c>
      <c r="D7" s="485"/>
    </row>
    <row r="8" spans="1:4" ht="27" x14ac:dyDescent="0.2">
      <c r="A8" s="367" t="s">
        <v>281</v>
      </c>
      <c r="B8" s="376">
        <v>1</v>
      </c>
      <c r="C8" s="377">
        <v>0</v>
      </c>
      <c r="D8" s="384">
        <f>SUM(B8:C8)</f>
        <v>1</v>
      </c>
    </row>
    <row r="9" spans="1:4" ht="12.75" x14ac:dyDescent="0.2">
      <c r="A9" s="380" t="s">
        <v>273</v>
      </c>
      <c r="B9" s="381">
        <v>1</v>
      </c>
      <c r="C9" s="382">
        <v>0</v>
      </c>
      <c r="D9" s="383">
        <f>SUM(B9:C9)</f>
        <v>1</v>
      </c>
    </row>
    <row r="10" spans="1:4" ht="18.75" thickBot="1" x14ac:dyDescent="0.25">
      <c r="A10" s="367" t="s">
        <v>274</v>
      </c>
      <c r="B10" s="378">
        <v>1</v>
      </c>
      <c r="C10" s="379">
        <v>0</v>
      </c>
      <c r="D10" s="385">
        <f>SUM(B10:C10)</f>
        <v>1</v>
      </c>
    </row>
    <row r="11" spans="1:4" ht="18" customHeight="1" thickBot="1" x14ac:dyDescent="0.25">
      <c r="A11" s="368" t="s">
        <v>0</v>
      </c>
      <c r="B11" s="371">
        <f>SUM(B8:B10)</f>
        <v>3</v>
      </c>
      <c r="C11" s="372">
        <f>SUM(C8:C10)</f>
        <v>0</v>
      </c>
      <c r="D11" s="373">
        <f>SUM(D8:D10)</f>
        <v>3</v>
      </c>
    </row>
    <row r="12" spans="1:4" ht="13.5" customHeight="1" x14ac:dyDescent="0.2">
      <c r="A12" s="369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5"/>
  <sheetViews>
    <sheetView showGridLines="0" view="pageBreakPreview" topLeftCell="A22" zoomScale="145" zoomScaleNormal="160" zoomScaleSheetLayoutView="145" workbookViewId="0">
      <selection activeCell="F26" sqref="F26"/>
    </sheetView>
  </sheetViews>
  <sheetFormatPr baseColWidth="10" defaultRowHeight="12.75" x14ac:dyDescent="0.2"/>
  <cols>
    <col min="1" max="1" width="34.7109375" style="59" customWidth="1"/>
    <col min="2" max="4" width="11.42578125" style="59" customWidth="1"/>
    <col min="5" max="5" width="12.42578125" style="59" customWidth="1"/>
    <col min="6" max="6" width="9.28515625" style="81" customWidth="1"/>
    <col min="7" max="7" width="2.85546875" style="59" customWidth="1"/>
    <col min="8" max="8" width="6.42578125" style="59" customWidth="1"/>
    <col min="9" max="9" width="14.7109375" style="59" customWidth="1"/>
    <col min="10" max="10" width="7.42578125" style="59" customWidth="1"/>
    <col min="11" max="16384" width="11.42578125" style="59"/>
  </cols>
  <sheetData>
    <row r="1" spans="1:14" ht="13.5" customHeight="1" x14ac:dyDescent="0.2">
      <c r="A1" s="396" t="s">
        <v>245</v>
      </c>
      <c r="B1" s="396"/>
      <c r="C1" s="396"/>
      <c r="D1" s="396"/>
      <c r="E1" s="396"/>
      <c r="F1" s="396"/>
    </row>
    <row r="2" spans="1:14" ht="13.5" customHeight="1" x14ac:dyDescent="0.2">
      <c r="A2" s="68" t="s">
        <v>122</v>
      </c>
      <c r="B2" s="76"/>
      <c r="C2" s="76"/>
      <c r="D2" s="76"/>
      <c r="E2" s="83"/>
      <c r="F2" s="76"/>
    </row>
    <row r="3" spans="1:14" ht="13.5" customHeight="1" x14ac:dyDescent="0.2">
      <c r="A3" s="398" t="s">
        <v>78</v>
      </c>
      <c r="B3" s="398"/>
      <c r="C3" s="398"/>
      <c r="D3" s="398"/>
      <c r="E3" s="398"/>
      <c r="F3" s="398"/>
    </row>
    <row r="4" spans="1:14" ht="13.5" customHeight="1" x14ac:dyDescent="0.2">
      <c r="A4" s="405" t="s">
        <v>275</v>
      </c>
      <c r="B4" s="398"/>
      <c r="C4" s="398"/>
      <c r="D4" s="398"/>
      <c r="E4" s="398"/>
      <c r="F4" s="398"/>
    </row>
    <row r="5" spans="1:14" ht="13.5" customHeight="1" thickBot="1" x14ac:dyDescent="0.25">
      <c r="A5" s="399"/>
      <c r="B5" s="400"/>
      <c r="C5" s="400"/>
      <c r="D5" s="400"/>
      <c r="E5" s="400"/>
      <c r="F5" s="400"/>
      <c r="I5" s="120"/>
      <c r="J5" s="120"/>
      <c r="K5" s="120"/>
      <c r="L5" s="120"/>
    </row>
    <row r="6" spans="1:14" ht="24.75" customHeight="1" thickBot="1" x14ac:dyDescent="0.25">
      <c r="A6" s="393" t="s">
        <v>77</v>
      </c>
      <c r="B6" s="401" t="s">
        <v>40</v>
      </c>
      <c r="C6" s="402"/>
      <c r="D6" s="402"/>
      <c r="E6" s="402"/>
      <c r="F6" s="403" t="s">
        <v>0</v>
      </c>
      <c r="I6" s="175" t="s">
        <v>75</v>
      </c>
      <c r="J6" s="176">
        <v>584</v>
      </c>
      <c r="K6" s="177">
        <f>+J6/$J$24</f>
        <v>0.22281571919114843</v>
      </c>
      <c r="L6" s="120"/>
      <c r="M6" s="102" t="s">
        <v>75</v>
      </c>
      <c r="N6" s="102">
        <v>584</v>
      </c>
    </row>
    <row r="7" spans="1:14" ht="24.75" customHeight="1" thickBot="1" x14ac:dyDescent="0.25">
      <c r="A7" s="397"/>
      <c r="B7" s="220" t="s">
        <v>34</v>
      </c>
      <c r="C7" s="221" t="s">
        <v>33</v>
      </c>
      <c r="D7" s="220" t="s">
        <v>64</v>
      </c>
      <c r="E7" s="222" t="s">
        <v>35</v>
      </c>
      <c r="F7" s="404"/>
      <c r="I7" s="175" t="s">
        <v>198</v>
      </c>
      <c r="J7" s="176">
        <v>493</v>
      </c>
      <c r="K7" s="177">
        <f t="shared" ref="K7:K24" si="0">+J7/$J$24</f>
        <v>0.18809614650896606</v>
      </c>
      <c r="L7" s="120"/>
      <c r="M7" s="102" t="s">
        <v>198</v>
      </c>
      <c r="N7" s="102">
        <v>493</v>
      </c>
    </row>
    <row r="8" spans="1:14" ht="18" x14ac:dyDescent="0.2">
      <c r="A8" s="178" t="s">
        <v>73</v>
      </c>
      <c r="B8" s="179">
        <v>1</v>
      </c>
      <c r="C8" s="179">
        <v>15</v>
      </c>
      <c r="D8" s="179">
        <v>0</v>
      </c>
      <c r="E8" s="48">
        <v>0</v>
      </c>
      <c r="F8" s="189">
        <f t="shared" ref="F8:F24" si="1">SUM(B8:E8)</f>
        <v>16</v>
      </c>
      <c r="I8" s="175" t="s">
        <v>197</v>
      </c>
      <c r="J8" s="176">
        <v>323</v>
      </c>
      <c r="K8" s="177">
        <f t="shared" si="0"/>
        <v>0.12323540633346051</v>
      </c>
      <c r="L8" s="120"/>
      <c r="M8" s="102" t="s">
        <v>197</v>
      </c>
      <c r="N8" s="102">
        <v>323</v>
      </c>
    </row>
    <row r="9" spans="1:14" ht="11.25" customHeight="1" x14ac:dyDescent="0.2">
      <c r="A9" s="180" t="s">
        <v>66</v>
      </c>
      <c r="B9" s="181">
        <v>0</v>
      </c>
      <c r="C9" s="181">
        <v>24</v>
      </c>
      <c r="D9" s="181">
        <v>0</v>
      </c>
      <c r="E9" s="44">
        <v>0</v>
      </c>
      <c r="F9" s="190">
        <f t="shared" si="1"/>
        <v>24</v>
      </c>
      <c r="I9" s="175" t="s">
        <v>199</v>
      </c>
      <c r="J9" s="176">
        <v>298</v>
      </c>
      <c r="K9" s="177">
        <f t="shared" si="0"/>
        <v>0.11369706219000382</v>
      </c>
      <c r="L9" s="120"/>
      <c r="M9" s="102" t="s">
        <v>199</v>
      </c>
      <c r="N9" s="102">
        <v>298</v>
      </c>
    </row>
    <row r="10" spans="1:14" ht="11.25" customHeight="1" x14ac:dyDescent="0.2">
      <c r="A10" s="178" t="s">
        <v>76</v>
      </c>
      <c r="B10" s="179">
        <v>3</v>
      </c>
      <c r="C10" s="179">
        <v>136</v>
      </c>
      <c r="D10" s="179">
        <v>7</v>
      </c>
      <c r="E10" s="48">
        <v>2</v>
      </c>
      <c r="F10" s="191">
        <f t="shared" si="1"/>
        <v>148</v>
      </c>
      <c r="I10" s="175" t="s">
        <v>74</v>
      </c>
      <c r="J10" s="176">
        <v>275</v>
      </c>
      <c r="K10" s="177">
        <f t="shared" si="0"/>
        <v>0.10492178557802366</v>
      </c>
      <c r="L10" s="120"/>
      <c r="M10" s="102" t="s">
        <v>74</v>
      </c>
      <c r="N10" s="102">
        <v>275</v>
      </c>
    </row>
    <row r="11" spans="1:14" ht="11.25" customHeight="1" x14ac:dyDescent="0.2">
      <c r="A11" s="180" t="s">
        <v>75</v>
      </c>
      <c r="B11" s="181">
        <v>7</v>
      </c>
      <c r="C11" s="181">
        <v>563</v>
      </c>
      <c r="D11" s="181">
        <v>14</v>
      </c>
      <c r="E11" s="44">
        <v>0</v>
      </c>
      <c r="F11" s="190">
        <f t="shared" si="1"/>
        <v>584</v>
      </c>
      <c r="I11" s="175" t="s">
        <v>220</v>
      </c>
      <c r="J11" s="176">
        <v>149</v>
      </c>
      <c r="K11" s="177">
        <f t="shared" si="0"/>
        <v>5.684853109500191E-2</v>
      </c>
      <c r="L11" s="120"/>
      <c r="M11" s="102" t="s">
        <v>220</v>
      </c>
      <c r="N11" s="102">
        <v>149</v>
      </c>
    </row>
    <row r="12" spans="1:14" ht="11.25" customHeight="1" x14ac:dyDescent="0.2">
      <c r="A12" s="178" t="s">
        <v>72</v>
      </c>
      <c r="B12" s="179">
        <v>0</v>
      </c>
      <c r="C12" s="179">
        <v>11</v>
      </c>
      <c r="D12" s="179">
        <v>0</v>
      </c>
      <c r="E12" s="48">
        <v>0</v>
      </c>
      <c r="F12" s="191">
        <f t="shared" si="1"/>
        <v>11</v>
      </c>
      <c r="I12" s="175" t="s">
        <v>76</v>
      </c>
      <c r="J12" s="176">
        <v>148</v>
      </c>
      <c r="K12" s="177">
        <f t="shared" si="0"/>
        <v>5.6466997329263642E-2</v>
      </c>
      <c r="L12" s="120"/>
      <c r="M12" s="102" t="s">
        <v>76</v>
      </c>
      <c r="N12" s="102">
        <v>148</v>
      </c>
    </row>
    <row r="13" spans="1:14" ht="11.25" customHeight="1" x14ac:dyDescent="0.2">
      <c r="A13" s="180" t="s">
        <v>74</v>
      </c>
      <c r="B13" s="181">
        <v>13</v>
      </c>
      <c r="C13" s="181">
        <v>259</v>
      </c>
      <c r="D13" s="181">
        <v>3</v>
      </c>
      <c r="E13" s="44">
        <v>0</v>
      </c>
      <c r="F13" s="190">
        <f t="shared" si="1"/>
        <v>275</v>
      </c>
      <c r="I13" s="175" t="s">
        <v>68</v>
      </c>
      <c r="J13" s="176">
        <v>135</v>
      </c>
      <c r="K13" s="177">
        <f t="shared" si="0"/>
        <v>5.1507058374666161E-2</v>
      </c>
      <c r="L13" s="120"/>
      <c r="M13" s="102" t="s">
        <v>68</v>
      </c>
      <c r="N13" s="102">
        <v>135</v>
      </c>
    </row>
    <row r="14" spans="1:14" ht="18" x14ac:dyDescent="0.2">
      <c r="A14" s="178" t="s">
        <v>197</v>
      </c>
      <c r="B14" s="179">
        <v>8</v>
      </c>
      <c r="C14" s="179">
        <v>310</v>
      </c>
      <c r="D14" s="179">
        <v>5</v>
      </c>
      <c r="E14" s="48">
        <v>0</v>
      </c>
      <c r="F14" s="191">
        <f t="shared" si="1"/>
        <v>323</v>
      </c>
      <c r="I14" s="182" t="s">
        <v>31</v>
      </c>
      <c r="J14" s="183">
        <v>216</v>
      </c>
      <c r="K14" s="177">
        <f t="shared" si="0"/>
        <v>8.2411293399465846E-2</v>
      </c>
      <c r="L14" s="120"/>
      <c r="M14" s="102" t="s">
        <v>67</v>
      </c>
      <c r="N14" s="102">
        <v>78</v>
      </c>
    </row>
    <row r="15" spans="1:14" ht="11.25" customHeight="1" x14ac:dyDescent="0.2">
      <c r="A15" s="180" t="s">
        <v>71</v>
      </c>
      <c r="B15" s="181">
        <v>0</v>
      </c>
      <c r="C15" s="181">
        <v>72</v>
      </c>
      <c r="D15" s="181">
        <v>1</v>
      </c>
      <c r="E15" s="44">
        <v>0</v>
      </c>
      <c r="F15" s="190">
        <f t="shared" si="1"/>
        <v>73</v>
      </c>
      <c r="I15" s="184"/>
      <c r="J15" s="183">
        <f>SUM(J6:J14)</f>
        <v>2621</v>
      </c>
      <c r="K15" s="177">
        <f t="shared" si="0"/>
        <v>1</v>
      </c>
      <c r="L15" s="120"/>
      <c r="M15" s="102" t="s">
        <v>71</v>
      </c>
      <c r="N15" s="102">
        <v>73</v>
      </c>
    </row>
    <row r="16" spans="1:14" ht="19.5" customHeight="1" x14ac:dyDescent="0.2">
      <c r="A16" s="178" t="s">
        <v>199</v>
      </c>
      <c r="B16" s="179">
        <v>2</v>
      </c>
      <c r="C16" s="179">
        <v>295</v>
      </c>
      <c r="D16" s="179">
        <v>1</v>
      </c>
      <c r="E16" s="48">
        <v>0</v>
      </c>
      <c r="F16" s="191">
        <f t="shared" si="1"/>
        <v>298</v>
      </c>
      <c r="I16" s="184"/>
      <c r="J16" s="183"/>
      <c r="K16" s="177">
        <f t="shared" si="0"/>
        <v>0</v>
      </c>
      <c r="L16" s="120"/>
      <c r="M16" s="102" t="s">
        <v>66</v>
      </c>
      <c r="N16" s="102">
        <v>24</v>
      </c>
    </row>
    <row r="17" spans="1:15" ht="11.25" customHeight="1" x14ac:dyDescent="0.2">
      <c r="A17" s="180" t="s">
        <v>69</v>
      </c>
      <c r="B17" s="181">
        <v>0</v>
      </c>
      <c r="C17" s="181">
        <v>8</v>
      </c>
      <c r="D17" s="181">
        <v>1</v>
      </c>
      <c r="E17" s="44">
        <v>0</v>
      </c>
      <c r="F17" s="190">
        <f t="shared" si="1"/>
        <v>9</v>
      </c>
      <c r="I17" s="184"/>
      <c r="J17" s="183"/>
      <c r="K17" s="177">
        <f t="shared" si="0"/>
        <v>0</v>
      </c>
      <c r="L17" s="120"/>
      <c r="M17" s="102" t="s">
        <v>73</v>
      </c>
      <c r="N17" s="102">
        <v>16</v>
      </c>
    </row>
    <row r="18" spans="1:15" ht="19.5" customHeight="1" x14ac:dyDescent="0.2">
      <c r="A18" s="178" t="s">
        <v>198</v>
      </c>
      <c r="B18" s="179">
        <v>13</v>
      </c>
      <c r="C18" s="179">
        <v>476</v>
      </c>
      <c r="D18" s="179">
        <v>4</v>
      </c>
      <c r="E18" s="48">
        <v>0</v>
      </c>
      <c r="F18" s="191">
        <f t="shared" si="1"/>
        <v>493</v>
      </c>
      <c r="I18" s="184"/>
      <c r="J18" s="183"/>
      <c r="K18" s="177">
        <f t="shared" si="0"/>
        <v>0</v>
      </c>
      <c r="L18" s="120"/>
      <c r="M18" s="102" t="s">
        <v>72</v>
      </c>
      <c r="N18" s="102">
        <v>11</v>
      </c>
    </row>
    <row r="19" spans="1:15" ht="11.25" customHeight="1" x14ac:dyDescent="0.2">
      <c r="A19" s="180" t="s">
        <v>67</v>
      </c>
      <c r="B19" s="181">
        <v>2</v>
      </c>
      <c r="C19" s="181">
        <v>75</v>
      </c>
      <c r="D19" s="181">
        <v>1</v>
      </c>
      <c r="E19" s="44">
        <v>0</v>
      </c>
      <c r="F19" s="190">
        <f t="shared" si="1"/>
        <v>78</v>
      </c>
      <c r="I19" s="184"/>
      <c r="J19" s="183"/>
      <c r="K19" s="177">
        <f t="shared" si="0"/>
        <v>0</v>
      </c>
      <c r="L19" s="120"/>
      <c r="M19" s="102" t="s">
        <v>69</v>
      </c>
      <c r="N19" s="102">
        <v>9</v>
      </c>
    </row>
    <row r="20" spans="1:15" ht="11.25" customHeight="1" x14ac:dyDescent="0.2">
      <c r="A20" s="178" t="s">
        <v>70</v>
      </c>
      <c r="B20" s="179">
        <v>0</v>
      </c>
      <c r="C20" s="179">
        <v>5</v>
      </c>
      <c r="D20" s="179">
        <v>0</v>
      </c>
      <c r="E20" s="48">
        <v>0</v>
      </c>
      <c r="F20" s="191">
        <f t="shared" si="1"/>
        <v>5</v>
      </c>
      <c r="I20" s="184"/>
      <c r="J20" s="183"/>
      <c r="K20" s="177">
        <f t="shared" si="0"/>
        <v>0</v>
      </c>
      <c r="L20" s="120"/>
      <c r="M20" s="102" t="s">
        <v>70</v>
      </c>
      <c r="N20" s="102">
        <v>5</v>
      </c>
    </row>
    <row r="21" spans="1:15" ht="11.25" customHeight="1" x14ac:dyDescent="0.2">
      <c r="A21" s="180" t="s">
        <v>68</v>
      </c>
      <c r="B21" s="181">
        <v>1</v>
      </c>
      <c r="C21" s="181">
        <v>130</v>
      </c>
      <c r="D21" s="181">
        <v>4</v>
      </c>
      <c r="E21" s="44">
        <v>0</v>
      </c>
      <c r="F21" s="190">
        <f t="shared" si="1"/>
        <v>135</v>
      </c>
      <c r="I21" s="184"/>
      <c r="J21" s="183"/>
      <c r="K21" s="177">
        <f t="shared" si="0"/>
        <v>0</v>
      </c>
      <c r="L21" s="81"/>
      <c r="M21" s="102" t="s">
        <v>65</v>
      </c>
      <c r="N21" s="102">
        <v>0</v>
      </c>
      <c r="O21" s="59">
        <f>SUM(N14:N21)</f>
        <v>216</v>
      </c>
    </row>
    <row r="22" spans="1:15" ht="19.5" customHeight="1" x14ac:dyDescent="0.2">
      <c r="A22" s="178" t="s">
        <v>220</v>
      </c>
      <c r="B22" s="179">
        <v>2</v>
      </c>
      <c r="C22" s="179">
        <v>143</v>
      </c>
      <c r="D22" s="179">
        <v>3</v>
      </c>
      <c r="E22" s="48">
        <v>1</v>
      </c>
      <c r="F22" s="191">
        <f t="shared" si="1"/>
        <v>149</v>
      </c>
      <c r="I22" s="184"/>
      <c r="J22" s="183"/>
      <c r="K22" s="177">
        <f t="shared" si="0"/>
        <v>0</v>
      </c>
    </row>
    <row r="23" spans="1:15" s="81" customFormat="1" ht="18.75" thickBot="1" x14ac:dyDescent="0.25">
      <c r="A23" s="180" t="s">
        <v>65</v>
      </c>
      <c r="B23" s="181">
        <v>0</v>
      </c>
      <c r="C23" s="181">
        <v>0</v>
      </c>
      <c r="D23" s="181">
        <v>0</v>
      </c>
      <c r="E23" s="44">
        <v>0</v>
      </c>
      <c r="F23" s="190">
        <f t="shared" si="1"/>
        <v>0</v>
      </c>
      <c r="H23" s="59"/>
      <c r="I23" s="184"/>
      <c r="J23" s="183"/>
      <c r="K23" s="177">
        <f t="shared" si="0"/>
        <v>0</v>
      </c>
      <c r="L23" s="59"/>
      <c r="M23" s="59"/>
    </row>
    <row r="24" spans="1:15" ht="18" customHeight="1" thickBot="1" x14ac:dyDescent="0.25">
      <c r="A24" s="210" t="s">
        <v>0</v>
      </c>
      <c r="B24" s="223">
        <f>SUM(B8:B23)</f>
        <v>52</v>
      </c>
      <c r="C24" s="224">
        <f>SUM(C8:C23)</f>
        <v>2522</v>
      </c>
      <c r="D24" s="224">
        <f>SUM(D8:D23)</f>
        <v>44</v>
      </c>
      <c r="E24" s="225">
        <f>SUM(E8:E23)</f>
        <v>3</v>
      </c>
      <c r="F24" s="213">
        <f t="shared" si="1"/>
        <v>2621</v>
      </c>
      <c r="J24" s="59">
        <f>SUM(J6:J14)</f>
        <v>2621</v>
      </c>
      <c r="K24" s="177">
        <f t="shared" si="0"/>
        <v>1</v>
      </c>
    </row>
    <row r="41" spans="1:1" ht="6.75" customHeight="1" x14ac:dyDescent="0.2"/>
    <row r="42" spans="1:1" ht="1.5" hidden="1" customHeight="1" x14ac:dyDescent="0.2"/>
    <row r="43" spans="1:1" ht="13.5" customHeight="1" x14ac:dyDescent="0.2">
      <c r="A43" s="65" t="s">
        <v>32</v>
      </c>
    </row>
    <row r="94" spans="15:15" x14ac:dyDescent="0.2">
      <c r="O94" s="81"/>
    </row>
    <row r="105" spans="11:12" x14ac:dyDescent="0.2">
      <c r="L105" s="185">
        <f t="shared" ref="L105:L113" si="2">+K107/$K$115</f>
        <v>0.33333333333333331</v>
      </c>
    </row>
    <row r="106" spans="11:12" x14ac:dyDescent="0.2">
      <c r="L106" s="185">
        <f t="shared" si="2"/>
        <v>0.19496855345911951</v>
      </c>
    </row>
    <row r="107" spans="11:12" x14ac:dyDescent="0.2">
      <c r="K107" s="59">
        <v>53</v>
      </c>
      <c r="L107" s="185">
        <f t="shared" si="2"/>
        <v>0.12578616352201258</v>
      </c>
    </row>
    <row r="108" spans="11:12" x14ac:dyDescent="0.2">
      <c r="K108" s="59">
        <v>31</v>
      </c>
      <c r="L108" s="185">
        <f t="shared" si="2"/>
        <v>8.8050314465408799E-2</v>
      </c>
    </row>
    <row r="109" spans="11:12" x14ac:dyDescent="0.2">
      <c r="K109" s="59">
        <v>20</v>
      </c>
      <c r="L109" s="185">
        <f t="shared" si="2"/>
        <v>6.2893081761006289E-2</v>
      </c>
    </row>
    <row r="110" spans="11:12" x14ac:dyDescent="0.2">
      <c r="K110" s="59">
        <v>14</v>
      </c>
      <c r="L110" s="185">
        <f t="shared" si="2"/>
        <v>5.6603773584905662E-2</v>
      </c>
    </row>
    <row r="111" spans="11:12" x14ac:dyDescent="0.2">
      <c r="K111" s="59">
        <v>10</v>
      </c>
      <c r="L111" s="185">
        <f t="shared" si="2"/>
        <v>5.0314465408805034E-2</v>
      </c>
    </row>
    <row r="112" spans="11:12" x14ac:dyDescent="0.2">
      <c r="K112" s="59">
        <v>9</v>
      </c>
      <c r="L112" s="185">
        <f t="shared" si="2"/>
        <v>8.8050314465408799E-2</v>
      </c>
    </row>
    <row r="113" spans="11:12" x14ac:dyDescent="0.2">
      <c r="K113" s="59">
        <v>8</v>
      </c>
      <c r="L113" s="185">
        <f t="shared" si="2"/>
        <v>1</v>
      </c>
    </row>
    <row r="114" spans="11:12" x14ac:dyDescent="0.2">
      <c r="K114" s="59">
        <v>14</v>
      </c>
    </row>
    <row r="115" spans="11:12" x14ac:dyDescent="0.2">
      <c r="K115" s="59">
        <f>SUM(K107:K114)</f>
        <v>159</v>
      </c>
    </row>
  </sheetData>
  <sortState ref="M6:N20">
    <sortCondition descending="1" ref="N6:N2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5"/>
  <sheetViews>
    <sheetView showGridLines="0" view="pageBreakPreview" zoomScale="130" zoomScaleNormal="130" zoomScaleSheetLayoutView="130" workbookViewId="0">
      <selection activeCell="F26" sqref="F26"/>
    </sheetView>
  </sheetViews>
  <sheetFormatPr baseColWidth="10" defaultRowHeight="12.75" x14ac:dyDescent="0.2"/>
  <cols>
    <col min="1" max="1" width="20" style="59" customWidth="1"/>
    <col min="2" max="2" width="13" style="59" customWidth="1"/>
    <col min="3" max="3" width="14.7109375" style="59" customWidth="1"/>
    <col min="4" max="5" width="17.140625" style="59" customWidth="1"/>
    <col min="6" max="7" width="11.42578125" style="59"/>
    <col min="8" max="8" width="9.140625" style="59" customWidth="1"/>
    <col min="9" max="16384" width="11.42578125" style="59"/>
  </cols>
  <sheetData>
    <row r="1" spans="1:10" s="109" customFormat="1" ht="15.75" customHeight="1" x14ac:dyDescent="0.2">
      <c r="A1" s="396" t="s">
        <v>246</v>
      </c>
      <c r="B1" s="396"/>
      <c r="C1" s="396"/>
      <c r="D1" s="396"/>
      <c r="E1" s="396"/>
      <c r="G1" s="59"/>
      <c r="H1" s="59"/>
      <c r="I1" s="59"/>
      <c r="J1" s="59"/>
    </row>
    <row r="2" spans="1:10" ht="15" customHeight="1" x14ac:dyDescent="0.25">
      <c r="A2" s="172" t="s">
        <v>122</v>
      </c>
      <c r="B2" s="172"/>
      <c r="C2" s="76"/>
      <c r="D2" s="76"/>
      <c r="E2" s="83"/>
      <c r="I2" s="81" t="s">
        <v>126</v>
      </c>
      <c r="J2" s="81">
        <v>1078</v>
      </c>
    </row>
    <row r="3" spans="1:10" ht="15.75" customHeight="1" x14ac:dyDescent="0.2">
      <c r="A3" s="398" t="s">
        <v>41</v>
      </c>
      <c r="B3" s="398"/>
      <c r="C3" s="398"/>
      <c r="D3" s="398"/>
      <c r="E3" s="398"/>
      <c r="F3" s="118"/>
      <c r="I3" s="173" t="s">
        <v>1</v>
      </c>
      <c r="J3" s="120">
        <v>321</v>
      </c>
    </row>
    <row r="4" spans="1:10" ht="15" customHeight="1" x14ac:dyDescent="0.2">
      <c r="A4" s="405" t="s">
        <v>275</v>
      </c>
      <c r="B4" s="398"/>
      <c r="C4" s="398"/>
      <c r="D4" s="398"/>
      <c r="E4" s="398"/>
      <c r="F4" s="118"/>
      <c r="H4" s="120"/>
      <c r="I4" s="173" t="s">
        <v>4</v>
      </c>
      <c r="J4" s="120">
        <v>738</v>
      </c>
    </row>
    <row r="5" spans="1:10" ht="13.5" customHeight="1" thickBot="1" x14ac:dyDescent="0.25">
      <c r="A5" s="406"/>
      <c r="B5" s="407"/>
      <c r="C5" s="407"/>
      <c r="D5" s="407"/>
      <c r="E5" s="407"/>
      <c r="F5" s="119"/>
      <c r="H5" s="120"/>
      <c r="I5" s="173" t="s">
        <v>3</v>
      </c>
      <c r="J5" s="120">
        <v>291</v>
      </c>
    </row>
    <row r="6" spans="1:10" ht="18" customHeight="1" thickBot="1" x14ac:dyDescent="0.25">
      <c r="A6" s="393" t="s">
        <v>30</v>
      </c>
      <c r="B6" s="390" t="s">
        <v>40</v>
      </c>
      <c r="C6" s="391"/>
      <c r="D6" s="392"/>
      <c r="E6" s="403" t="s">
        <v>0</v>
      </c>
      <c r="H6" s="120"/>
      <c r="I6" s="173" t="s">
        <v>124</v>
      </c>
      <c r="J6" s="120">
        <v>105</v>
      </c>
    </row>
    <row r="7" spans="1:10" ht="24.75" customHeight="1" thickBot="1" x14ac:dyDescent="0.25">
      <c r="A7" s="397"/>
      <c r="B7" s="220" t="s">
        <v>34</v>
      </c>
      <c r="C7" s="220" t="s">
        <v>33</v>
      </c>
      <c r="D7" s="220" t="s">
        <v>35</v>
      </c>
      <c r="E7" s="408"/>
      <c r="H7" s="120"/>
      <c r="I7" s="173" t="s">
        <v>125</v>
      </c>
      <c r="J7" s="120">
        <v>20</v>
      </c>
    </row>
    <row r="8" spans="1:10" s="120" customFormat="1" ht="11.25" customHeight="1" x14ac:dyDescent="0.2">
      <c r="A8" s="106" t="s">
        <v>175</v>
      </c>
      <c r="B8" s="47">
        <v>0</v>
      </c>
      <c r="C8" s="48">
        <v>0</v>
      </c>
      <c r="D8" s="49">
        <v>0</v>
      </c>
      <c r="E8" s="197">
        <f t="shared" ref="E8:E18" si="0">SUM(B8:D8)</f>
        <v>0</v>
      </c>
      <c r="G8" s="59"/>
      <c r="I8" s="173" t="s">
        <v>123</v>
      </c>
      <c r="J8" s="120">
        <v>2</v>
      </c>
    </row>
    <row r="9" spans="1:10" s="120" customFormat="1" ht="11.25" customHeight="1" x14ac:dyDescent="0.2">
      <c r="A9" s="174" t="s">
        <v>149</v>
      </c>
      <c r="B9" s="43">
        <v>0</v>
      </c>
      <c r="C9" s="44">
        <v>0</v>
      </c>
      <c r="D9" s="45">
        <v>0</v>
      </c>
      <c r="E9" s="198">
        <f t="shared" si="0"/>
        <v>0</v>
      </c>
      <c r="G9" s="59"/>
      <c r="I9" s="173" t="s">
        <v>127</v>
      </c>
      <c r="J9" s="120">
        <v>22</v>
      </c>
    </row>
    <row r="10" spans="1:10" s="120" customFormat="1" ht="11.25" customHeight="1" x14ac:dyDescent="0.2">
      <c r="A10" s="106" t="s">
        <v>3</v>
      </c>
      <c r="B10" s="47">
        <v>9</v>
      </c>
      <c r="C10" s="48">
        <v>281</v>
      </c>
      <c r="D10" s="49">
        <v>1</v>
      </c>
      <c r="E10" s="199">
        <f t="shared" si="0"/>
        <v>291</v>
      </c>
      <c r="G10" s="59"/>
    </row>
    <row r="11" spans="1:10" s="120" customFormat="1" ht="11.25" customHeight="1" x14ac:dyDescent="0.2">
      <c r="A11" s="174" t="s">
        <v>123</v>
      </c>
      <c r="B11" s="43">
        <v>0</v>
      </c>
      <c r="C11" s="44">
        <v>2</v>
      </c>
      <c r="D11" s="45">
        <v>0</v>
      </c>
      <c r="E11" s="198">
        <f t="shared" si="0"/>
        <v>2</v>
      </c>
      <c r="G11" s="59"/>
      <c r="I11" s="59"/>
      <c r="J11" s="59"/>
    </row>
    <row r="12" spans="1:10" s="120" customFormat="1" ht="11.25" customHeight="1" x14ac:dyDescent="0.2">
      <c r="A12" s="106" t="s">
        <v>124</v>
      </c>
      <c r="B12" s="47">
        <v>7</v>
      </c>
      <c r="C12" s="48">
        <v>98</v>
      </c>
      <c r="D12" s="49">
        <v>0</v>
      </c>
      <c r="E12" s="199">
        <f t="shared" si="0"/>
        <v>105</v>
      </c>
      <c r="G12" s="59"/>
      <c r="I12" s="59"/>
      <c r="J12" s="59">
        <f>SUM(J2:J11)</f>
        <v>2577</v>
      </c>
    </row>
    <row r="13" spans="1:10" s="120" customFormat="1" ht="11.25" customHeight="1" x14ac:dyDescent="0.2">
      <c r="A13" s="174" t="s">
        <v>125</v>
      </c>
      <c r="B13" s="43">
        <v>4</v>
      </c>
      <c r="C13" s="44">
        <v>16</v>
      </c>
      <c r="D13" s="45">
        <v>0</v>
      </c>
      <c r="E13" s="198">
        <f t="shared" si="0"/>
        <v>20</v>
      </c>
      <c r="G13" s="59"/>
    </row>
    <row r="14" spans="1:10" s="120" customFormat="1" ht="11.25" customHeight="1" x14ac:dyDescent="0.2">
      <c r="A14" s="106" t="s">
        <v>4</v>
      </c>
      <c r="B14" s="47">
        <v>22</v>
      </c>
      <c r="C14" s="48">
        <v>714</v>
      </c>
      <c r="D14" s="49">
        <v>2</v>
      </c>
      <c r="E14" s="199">
        <f t="shared" si="0"/>
        <v>738</v>
      </c>
      <c r="G14" s="59"/>
      <c r="H14" s="81"/>
      <c r="I14" s="81"/>
      <c r="J14" s="81"/>
    </row>
    <row r="15" spans="1:10" s="120" customFormat="1" ht="11.25" customHeight="1" x14ac:dyDescent="0.2">
      <c r="A15" s="174" t="s">
        <v>127</v>
      </c>
      <c r="B15" s="43">
        <v>3</v>
      </c>
      <c r="C15" s="44">
        <v>19</v>
      </c>
      <c r="D15" s="45">
        <v>0</v>
      </c>
      <c r="E15" s="198">
        <f t="shared" si="0"/>
        <v>22</v>
      </c>
      <c r="G15" s="59"/>
      <c r="H15" s="59"/>
      <c r="I15" s="59" t="s">
        <v>175</v>
      </c>
      <c r="J15" s="59">
        <v>0</v>
      </c>
    </row>
    <row r="16" spans="1:10" s="120" customFormat="1" ht="11.25" customHeight="1" x14ac:dyDescent="0.2">
      <c r="A16" s="106" t="s">
        <v>1</v>
      </c>
      <c r="B16" s="47">
        <v>7</v>
      </c>
      <c r="C16" s="48">
        <v>314</v>
      </c>
      <c r="D16" s="49">
        <v>0</v>
      </c>
      <c r="E16" s="199">
        <f t="shared" si="0"/>
        <v>321</v>
      </c>
      <c r="G16" s="59"/>
      <c r="H16" s="59"/>
      <c r="I16" s="59" t="s">
        <v>149</v>
      </c>
      <c r="J16" s="59">
        <v>0</v>
      </c>
    </row>
    <row r="17" spans="1:11" s="120" customFormat="1" ht="11.25" customHeight="1" thickBot="1" x14ac:dyDescent="0.25">
      <c r="A17" s="174" t="s">
        <v>126</v>
      </c>
      <c r="B17" s="43">
        <v>0</v>
      </c>
      <c r="C17" s="44">
        <v>1078</v>
      </c>
      <c r="D17" s="45">
        <v>0</v>
      </c>
      <c r="E17" s="198">
        <f t="shared" si="0"/>
        <v>1078</v>
      </c>
      <c r="G17" s="59"/>
      <c r="H17" s="59"/>
      <c r="I17" s="59" t="s">
        <v>4</v>
      </c>
      <c r="J17" s="59">
        <v>738</v>
      </c>
      <c r="K17" s="81"/>
    </row>
    <row r="18" spans="1:11" s="81" customFormat="1" ht="18" customHeight="1" thickBot="1" x14ac:dyDescent="0.25">
      <c r="A18" s="210" t="s">
        <v>0</v>
      </c>
      <c r="B18" s="226">
        <f>SUM(B8:B17)</f>
        <v>52</v>
      </c>
      <c r="C18" s="225">
        <f>SUM(C8:C17)</f>
        <v>2522</v>
      </c>
      <c r="D18" s="227">
        <f>SUM(D8:D17)</f>
        <v>3</v>
      </c>
      <c r="E18" s="228">
        <f t="shared" si="0"/>
        <v>2577</v>
      </c>
      <c r="G18" s="59"/>
      <c r="H18" s="59"/>
      <c r="I18" s="59" t="s">
        <v>3</v>
      </c>
      <c r="J18" s="59">
        <v>291</v>
      </c>
      <c r="K18" s="59"/>
    </row>
    <row r="19" spans="1:11" x14ac:dyDescent="0.2">
      <c r="B19" s="147"/>
      <c r="D19" s="147"/>
      <c r="I19" s="59" t="s">
        <v>124</v>
      </c>
      <c r="J19" s="59">
        <v>105</v>
      </c>
    </row>
    <row r="20" spans="1:11" x14ac:dyDescent="0.2">
      <c r="I20" s="59" t="s">
        <v>125</v>
      </c>
      <c r="J20" s="59">
        <v>20</v>
      </c>
    </row>
    <row r="21" spans="1:11" x14ac:dyDescent="0.2">
      <c r="I21" s="59" t="s">
        <v>123</v>
      </c>
      <c r="J21" s="59">
        <v>2</v>
      </c>
    </row>
    <row r="22" spans="1:11" x14ac:dyDescent="0.2">
      <c r="G22" s="81"/>
      <c r="H22" s="81"/>
      <c r="I22" s="59" t="s">
        <v>127</v>
      </c>
      <c r="J22" s="59">
        <v>22</v>
      </c>
    </row>
    <row r="23" spans="1:11" x14ac:dyDescent="0.2">
      <c r="G23" s="120"/>
      <c r="H23" s="120"/>
      <c r="I23" s="59" t="s">
        <v>1</v>
      </c>
      <c r="J23" s="59">
        <v>321</v>
      </c>
    </row>
    <row r="24" spans="1:11" x14ac:dyDescent="0.2">
      <c r="H24" s="120"/>
      <c r="I24" s="59" t="s">
        <v>126</v>
      </c>
      <c r="J24" s="59">
        <v>1078</v>
      </c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10.5" customHeight="1" x14ac:dyDescent="0.2"/>
    <row r="34" spans="1:1" x14ac:dyDescent="0.2">
      <c r="A34" s="65" t="s">
        <v>32</v>
      </c>
    </row>
    <row r="35" spans="1:1" ht="24" customHeight="1" x14ac:dyDescent="0.2"/>
    <row r="36" spans="1:1" ht="11.25" customHeight="1" x14ac:dyDescent="0.2"/>
    <row r="55" spans="12:12" x14ac:dyDescent="0.2">
      <c r="L55" s="120"/>
    </row>
    <row r="56" spans="12:12" x14ac:dyDescent="0.2">
      <c r="L56" s="120"/>
    </row>
    <row r="57" spans="12:12" x14ac:dyDescent="0.2">
      <c r="L57" s="120"/>
    </row>
    <row r="58" spans="12:12" x14ac:dyDescent="0.2">
      <c r="L58" s="120"/>
    </row>
    <row r="59" spans="12:12" x14ac:dyDescent="0.2">
      <c r="L59" s="120"/>
    </row>
    <row r="60" spans="12:12" x14ac:dyDescent="0.2">
      <c r="L60" s="120"/>
    </row>
    <row r="61" spans="12:12" x14ac:dyDescent="0.2">
      <c r="L61" s="120"/>
    </row>
    <row r="62" spans="12:12" x14ac:dyDescent="0.2">
      <c r="L62" s="120"/>
    </row>
    <row r="63" spans="12:12" x14ac:dyDescent="0.2">
      <c r="L63" s="120"/>
    </row>
    <row r="64" spans="12:12" x14ac:dyDescent="0.2">
      <c r="L64" s="120"/>
    </row>
    <row r="65" spans="12:12" x14ac:dyDescent="0.2">
      <c r="L65" s="81"/>
    </row>
  </sheetData>
  <sortState ref="I17:J21">
    <sortCondition descending="1" ref="J17:J21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7"/>
  <sheetViews>
    <sheetView showGridLines="0" view="pageBreakPreview" zoomScale="145" zoomScaleNormal="145" zoomScaleSheetLayoutView="145" workbookViewId="0">
      <selection activeCell="F26" sqref="F26"/>
    </sheetView>
  </sheetViews>
  <sheetFormatPr baseColWidth="10" defaultRowHeight="12.75" x14ac:dyDescent="0.2"/>
  <cols>
    <col min="1" max="4" width="21.42578125" style="59" customWidth="1"/>
    <col min="5" max="16384" width="11.42578125" style="59"/>
  </cols>
  <sheetData>
    <row r="1" spans="1:7" ht="15" x14ac:dyDescent="0.2">
      <c r="A1" s="396" t="s">
        <v>247</v>
      </c>
      <c r="B1" s="396"/>
      <c r="C1" s="396"/>
      <c r="D1" s="396"/>
    </row>
    <row r="2" spans="1:7" ht="15" x14ac:dyDescent="0.2">
      <c r="A2" s="68" t="s">
        <v>122</v>
      </c>
      <c r="B2" s="76"/>
      <c r="C2" s="76"/>
      <c r="D2" s="76"/>
    </row>
    <row r="3" spans="1:7" ht="15" customHeight="1" x14ac:dyDescent="0.2">
      <c r="A3" s="398" t="s">
        <v>129</v>
      </c>
      <c r="B3" s="398"/>
      <c r="C3" s="398"/>
      <c r="D3" s="398"/>
      <c r="E3" s="410"/>
      <c r="F3" s="410"/>
      <c r="G3" s="410"/>
    </row>
    <row r="4" spans="1:7" ht="15" customHeight="1" x14ac:dyDescent="0.2">
      <c r="A4" s="415" t="s">
        <v>278</v>
      </c>
      <c r="B4" s="415"/>
      <c r="C4" s="415"/>
      <c r="D4" s="415"/>
      <c r="E4" s="168"/>
      <c r="F4" s="168"/>
      <c r="G4" s="168"/>
    </row>
    <row r="5" spans="1:7" ht="15" customHeight="1" thickBot="1" x14ac:dyDescent="0.25">
      <c r="A5" s="400"/>
      <c r="B5" s="400"/>
      <c r="C5" s="400"/>
      <c r="D5" s="400"/>
    </row>
    <row r="6" spans="1:7" ht="13.5" thickBot="1" x14ac:dyDescent="0.25">
      <c r="A6" s="411" t="s">
        <v>128</v>
      </c>
      <c r="B6" s="413" t="s">
        <v>120</v>
      </c>
      <c r="C6" s="414"/>
      <c r="D6" s="393" t="s">
        <v>0</v>
      </c>
    </row>
    <row r="7" spans="1:7" ht="13.5" thickBot="1" x14ac:dyDescent="0.25">
      <c r="A7" s="412"/>
      <c r="B7" s="232" t="s">
        <v>118</v>
      </c>
      <c r="C7" s="232" t="s">
        <v>119</v>
      </c>
      <c r="D7" s="397"/>
    </row>
    <row r="8" spans="1:7" ht="12" customHeight="1" thickBot="1" x14ac:dyDescent="0.25">
      <c r="A8" s="106" t="s">
        <v>230</v>
      </c>
      <c r="B8" s="169">
        <v>2101</v>
      </c>
      <c r="C8" s="170">
        <v>421</v>
      </c>
      <c r="D8" s="196">
        <f t="shared" ref="D8" si="0">SUM(B8:C8)</f>
        <v>2522</v>
      </c>
    </row>
    <row r="9" spans="1:7" s="109" customFormat="1" ht="18" customHeight="1" thickBot="1" x14ac:dyDescent="0.25">
      <c r="A9" s="210" t="s">
        <v>2</v>
      </c>
      <c r="B9" s="229">
        <f>SUM(B8:B8)</f>
        <v>2101</v>
      </c>
      <c r="C9" s="230">
        <f>SUM(C8:C8)</f>
        <v>421</v>
      </c>
      <c r="D9" s="231">
        <f>SUM(D8:D8)</f>
        <v>2522</v>
      </c>
    </row>
    <row r="10" spans="1:7" s="110" customFormat="1" ht="13.5" customHeight="1" x14ac:dyDescent="0.2">
      <c r="A10" s="409" t="s">
        <v>185</v>
      </c>
      <c r="B10" s="409"/>
      <c r="C10" s="409"/>
      <c r="D10" s="409"/>
      <c r="E10" s="171"/>
      <c r="F10" s="171"/>
    </row>
    <row r="11" spans="1:7" ht="22.5" customHeight="1" x14ac:dyDescent="0.2">
      <c r="A11" s="90" t="s">
        <v>32</v>
      </c>
    </row>
    <row r="12" spans="1:7" ht="24.95" customHeight="1" x14ac:dyDescent="0.2"/>
    <row r="13" spans="1:7" ht="24.95" customHeight="1" x14ac:dyDescent="0.2"/>
    <row r="14" spans="1:7" ht="24.95" customHeight="1" x14ac:dyDescent="0.2"/>
    <row r="15" spans="1:7" ht="24.95" customHeight="1" x14ac:dyDescent="0.2"/>
    <row r="16" spans="1:7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</sheetData>
  <mergeCells count="9">
    <mergeCell ref="A1:D1"/>
    <mergeCell ref="A10:D10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58"/>
  <sheetViews>
    <sheetView showGridLines="0" view="pageBreakPreview" topLeftCell="A28" zoomScale="145" zoomScaleNormal="130" zoomScaleSheetLayoutView="145" workbookViewId="0">
      <selection activeCell="F26" sqref="F26"/>
    </sheetView>
  </sheetViews>
  <sheetFormatPr baseColWidth="10" defaultRowHeight="12.75" x14ac:dyDescent="0.2"/>
  <cols>
    <col min="1" max="1" width="29.5703125" style="59" customWidth="1"/>
    <col min="2" max="3" width="3.42578125" style="59" customWidth="1"/>
    <col min="4" max="4" width="4.85546875" style="59" customWidth="1"/>
    <col min="5" max="5" width="4.140625" style="59" customWidth="1"/>
    <col min="6" max="6" width="3.42578125" style="59" customWidth="1"/>
    <col min="7" max="8" width="4.7109375" style="59" bestFit="1" customWidth="1"/>
    <col min="9" max="9" width="4.140625" style="59" customWidth="1"/>
    <col min="10" max="10" width="4.42578125" style="59" bestFit="1" customWidth="1"/>
    <col min="11" max="13" width="4.140625" style="59" customWidth="1"/>
    <col min="14" max="14" width="4.140625" style="59" bestFit="1" customWidth="1"/>
    <col min="15" max="15" width="3.7109375" style="59" customWidth="1"/>
    <col min="16" max="16" width="4.140625" style="59" customWidth="1"/>
    <col min="17" max="17" width="7.140625" style="59" customWidth="1"/>
    <col min="18" max="18" width="3" style="59" customWidth="1"/>
    <col min="19" max="19" width="5.7109375" style="59" customWidth="1"/>
    <col min="20" max="20" width="7.7109375" style="59" customWidth="1"/>
    <col min="21" max="21" width="7.42578125" style="59" customWidth="1"/>
    <col min="22" max="22" width="8.7109375" style="59" customWidth="1"/>
    <col min="23" max="23" width="4.7109375" style="59" customWidth="1"/>
    <col min="24" max="24" width="4.85546875" style="59" customWidth="1"/>
    <col min="25" max="27" width="11.5703125" style="59" bestFit="1" customWidth="1"/>
    <col min="28" max="16384" width="11.42578125" style="59"/>
  </cols>
  <sheetData>
    <row r="1" spans="1:39" ht="15" x14ac:dyDescent="0.2">
      <c r="A1" s="396" t="s">
        <v>239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1:39" ht="15" x14ac:dyDescent="0.2">
      <c r="A2" s="82" t="s">
        <v>122</v>
      </c>
      <c r="B2" s="76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39" ht="15.75" thickBot="1" x14ac:dyDescent="0.25">
      <c r="A3" s="398" t="s">
        <v>200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</row>
    <row r="4" spans="1:39" ht="15.75" thickBot="1" x14ac:dyDescent="0.25">
      <c r="A4" s="405" t="s">
        <v>275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T4" s="62" t="s">
        <v>283</v>
      </c>
      <c r="U4" s="59">
        <v>278</v>
      </c>
      <c r="V4" s="162">
        <f t="shared" ref="V4:V11" si="0">+U4/$U$11</f>
        <v>0.19591261451726569</v>
      </c>
    </row>
    <row r="5" spans="1:39" ht="13.5" thickBot="1" x14ac:dyDescent="0.25">
      <c r="A5" s="420" t="s">
        <v>103</v>
      </c>
      <c r="B5" s="422" t="s">
        <v>77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4"/>
      <c r="Q5" s="411" t="s">
        <v>0</v>
      </c>
      <c r="T5" s="64" t="s">
        <v>284</v>
      </c>
      <c r="U5" s="59">
        <v>253</v>
      </c>
      <c r="V5" s="162">
        <f t="shared" si="0"/>
        <v>0.17829457364341086</v>
      </c>
    </row>
    <row r="6" spans="1:39" ht="13.5" thickBot="1" x14ac:dyDescent="0.25">
      <c r="A6" s="421"/>
      <c r="B6" s="210" t="s">
        <v>203</v>
      </c>
      <c r="C6" s="210" t="s">
        <v>227</v>
      </c>
      <c r="D6" s="210" t="s">
        <v>102</v>
      </c>
      <c r="E6" s="210" t="s">
        <v>101</v>
      </c>
      <c r="F6" s="210" t="s">
        <v>114</v>
      </c>
      <c r="G6" s="210" t="s">
        <v>100</v>
      </c>
      <c r="H6" s="210" t="s">
        <v>96</v>
      </c>
      <c r="I6" s="210" t="s">
        <v>221</v>
      </c>
      <c r="J6" s="210" t="s">
        <v>95</v>
      </c>
      <c r="K6" s="210" t="s">
        <v>257</v>
      </c>
      <c r="L6" s="210" t="s">
        <v>99</v>
      </c>
      <c r="M6" s="210" t="s">
        <v>222</v>
      </c>
      <c r="N6" s="210" t="s">
        <v>256</v>
      </c>
      <c r="O6" s="210" t="s">
        <v>98</v>
      </c>
      <c r="P6" s="210" t="s">
        <v>97</v>
      </c>
      <c r="Q6" s="412"/>
      <c r="T6" s="64" t="s">
        <v>304</v>
      </c>
      <c r="U6" s="59">
        <v>246</v>
      </c>
      <c r="V6" s="162">
        <f t="shared" si="0"/>
        <v>0.17336152219873149</v>
      </c>
    </row>
    <row r="7" spans="1:39" x14ac:dyDescent="0.2">
      <c r="A7" s="96" t="s">
        <v>282</v>
      </c>
      <c r="B7" s="160">
        <v>0</v>
      </c>
      <c r="C7" s="160">
        <v>0</v>
      </c>
      <c r="D7" s="160">
        <v>0</v>
      </c>
      <c r="E7" s="160">
        <v>1</v>
      </c>
      <c r="F7" s="160">
        <v>0</v>
      </c>
      <c r="G7" s="160">
        <v>0</v>
      </c>
      <c r="H7" s="160">
        <v>1</v>
      </c>
      <c r="I7" s="160">
        <v>0</v>
      </c>
      <c r="J7" s="160">
        <v>2</v>
      </c>
      <c r="K7" s="160">
        <v>0</v>
      </c>
      <c r="L7" s="160">
        <v>2</v>
      </c>
      <c r="M7" s="160">
        <v>0</v>
      </c>
      <c r="N7" s="160">
        <v>0</v>
      </c>
      <c r="O7" s="160">
        <v>1</v>
      </c>
      <c r="P7" s="160">
        <v>0</v>
      </c>
      <c r="Q7" s="193">
        <f t="shared" ref="Q7:Q31" si="1">SUM(B7:P7)</f>
        <v>7</v>
      </c>
      <c r="T7" s="64" t="s">
        <v>285</v>
      </c>
      <c r="U7" s="59">
        <v>174</v>
      </c>
      <c r="V7" s="162">
        <f t="shared" si="0"/>
        <v>0.1226215644820296</v>
      </c>
      <c r="Y7" s="59">
        <f>+IF(B7=" ",0,B7)</f>
        <v>0</v>
      </c>
      <c r="Z7" s="59">
        <f t="shared" ref="Z7:AM7" si="2">+IF(C7=" ",0,C7)</f>
        <v>0</v>
      </c>
      <c r="AA7" s="59">
        <f t="shared" si="2"/>
        <v>0</v>
      </c>
      <c r="AB7" s="59">
        <f t="shared" si="2"/>
        <v>1</v>
      </c>
      <c r="AC7" s="59">
        <f t="shared" si="2"/>
        <v>0</v>
      </c>
      <c r="AD7" s="59">
        <f t="shared" si="2"/>
        <v>0</v>
      </c>
      <c r="AE7" s="59">
        <f t="shared" si="2"/>
        <v>1</v>
      </c>
      <c r="AF7" s="59">
        <f t="shared" si="2"/>
        <v>0</v>
      </c>
      <c r="AG7" s="59">
        <f t="shared" si="2"/>
        <v>2</v>
      </c>
      <c r="AH7" s="59">
        <f t="shared" si="2"/>
        <v>0</v>
      </c>
      <c r="AI7" s="59">
        <f t="shared" si="2"/>
        <v>2</v>
      </c>
      <c r="AJ7" s="59">
        <f t="shared" si="2"/>
        <v>0</v>
      </c>
      <c r="AK7" s="59">
        <f t="shared" si="2"/>
        <v>0</v>
      </c>
      <c r="AL7" s="59">
        <f t="shared" si="2"/>
        <v>1</v>
      </c>
      <c r="AM7" s="59">
        <f t="shared" si="2"/>
        <v>0</v>
      </c>
    </row>
    <row r="8" spans="1:39" x14ac:dyDescent="0.2">
      <c r="A8" s="74" t="s">
        <v>115</v>
      </c>
      <c r="B8" s="159">
        <v>1</v>
      </c>
      <c r="C8" s="159">
        <v>1</v>
      </c>
      <c r="D8" s="159">
        <v>7</v>
      </c>
      <c r="E8" s="159">
        <v>12</v>
      </c>
      <c r="F8" s="159">
        <v>1</v>
      </c>
      <c r="G8" s="159">
        <v>6</v>
      </c>
      <c r="H8" s="159">
        <v>5</v>
      </c>
      <c r="I8" s="159">
        <v>0</v>
      </c>
      <c r="J8" s="159">
        <v>4</v>
      </c>
      <c r="K8" s="159">
        <v>0</v>
      </c>
      <c r="L8" s="159">
        <v>9</v>
      </c>
      <c r="M8" s="159">
        <v>0</v>
      </c>
      <c r="N8" s="159">
        <v>0</v>
      </c>
      <c r="O8" s="159">
        <v>1</v>
      </c>
      <c r="P8" s="159">
        <v>6</v>
      </c>
      <c r="Q8" s="194">
        <f t="shared" si="1"/>
        <v>53</v>
      </c>
      <c r="T8" s="64" t="s">
        <v>286</v>
      </c>
      <c r="U8" s="59">
        <v>63</v>
      </c>
      <c r="V8" s="162">
        <f t="shared" si="0"/>
        <v>4.4397463002114168E-2</v>
      </c>
      <c r="Y8" s="59">
        <f t="shared" ref="Y8:Y31" si="3">+IF(B8=" ",0,B8)</f>
        <v>1</v>
      </c>
      <c r="Z8" s="59">
        <f t="shared" ref="Z8:Z31" si="4">+IF(C8=" ",0,C8)</f>
        <v>1</v>
      </c>
      <c r="AA8" s="59">
        <f t="shared" ref="AA8:AA31" si="5">+IF(D8=" ",0,D8)</f>
        <v>7</v>
      </c>
      <c r="AB8" s="59">
        <f t="shared" ref="AB8:AB31" si="6">+IF(E8=" ",0,E8)</f>
        <v>12</v>
      </c>
      <c r="AC8" s="59">
        <f t="shared" ref="AC8:AC31" si="7">+IF(F8=" ",0,F8)</f>
        <v>1</v>
      </c>
      <c r="AD8" s="59">
        <f t="shared" ref="AD8:AD31" si="8">+IF(G8=" ",0,G8)</f>
        <v>6</v>
      </c>
      <c r="AE8" s="59">
        <f t="shared" ref="AE8:AE31" si="9">+IF(H8=" ",0,H8)</f>
        <v>5</v>
      </c>
      <c r="AF8" s="59">
        <f t="shared" ref="AF8:AF31" si="10">+IF(I8=" ",0,I8)</f>
        <v>0</v>
      </c>
      <c r="AG8" s="59">
        <f t="shared" ref="AG8:AG31" si="11">+IF(J8=" ",0,J8)</f>
        <v>4</v>
      </c>
      <c r="AH8" s="59">
        <f t="shared" ref="AH8:AH31" si="12">+IF(K8=" ",0,K8)</f>
        <v>0</v>
      </c>
      <c r="AI8" s="59">
        <f t="shared" ref="AI8:AI31" si="13">+IF(L8=" ",0,L8)</f>
        <v>9</v>
      </c>
      <c r="AJ8" s="59">
        <f t="shared" ref="AJ8:AJ31" si="14">+IF(M8=" ",0,M8)</f>
        <v>0</v>
      </c>
      <c r="AK8" s="59">
        <f t="shared" ref="AK8:AK31" si="15">+IF(N8=" ",0,N8)</f>
        <v>0</v>
      </c>
      <c r="AL8" s="59">
        <f t="shared" ref="AL8:AL31" si="16">+IF(O8=" ",0,O8)</f>
        <v>1</v>
      </c>
      <c r="AM8" s="59">
        <f t="shared" ref="AM8:AM31" si="17">+IF(P8=" ",0,P8)</f>
        <v>6</v>
      </c>
    </row>
    <row r="9" spans="1:39" x14ac:dyDescent="0.2">
      <c r="A9" s="73" t="s">
        <v>268</v>
      </c>
      <c r="B9" s="160">
        <v>0</v>
      </c>
      <c r="C9" s="160">
        <v>0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1</v>
      </c>
      <c r="N9" s="160">
        <v>0</v>
      </c>
      <c r="O9" s="160">
        <v>0</v>
      </c>
      <c r="P9" s="160">
        <v>0</v>
      </c>
      <c r="Q9" s="195">
        <f t="shared" si="1"/>
        <v>1</v>
      </c>
      <c r="T9" s="64" t="s">
        <v>115</v>
      </c>
      <c r="U9" s="59">
        <v>53</v>
      </c>
      <c r="V9" s="162">
        <f t="shared" si="0"/>
        <v>3.7350246652572236E-2</v>
      </c>
      <c r="Y9" s="59">
        <f t="shared" si="3"/>
        <v>0</v>
      </c>
      <c r="Z9" s="59">
        <f t="shared" si="4"/>
        <v>0</v>
      </c>
      <c r="AA9" s="59">
        <f t="shared" si="5"/>
        <v>0</v>
      </c>
      <c r="AB9" s="59">
        <f t="shared" si="6"/>
        <v>0</v>
      </c>
      <c r="AC9" s="59">
        <f t="shared" si="7"/>
        <v>0</v>
      </c>
      <c r="AD9" s="59">
        <f t="shared" si="8"/>
        <v>0</v>
      </c>
      <c r="AE9" s="59">
        <f t="shared" si="9"/>
        <v>0</v>
      </c>
      <c r="AF9" s="59">
        <f t="shared" si="10"/>
        <v>0</v>
      </c>
      <c r="AG9" s="59">
        <f t="shared" si="11"/>
        <v>0</v>
      </c>
      <c r="AH9" s="59">
        <f t="shared" si="12"/>
        <v>0</v>
      </c>
      <c r="AI9" s="59">
        <f t="shared" si="13"/>
        <v>0</v>
      </c>
      <c r="AJ9" s="59">
        <f t="shared" si="14"/>
        <v>1</v>
      </c>
      <c r="AK9" s="59">
        <f t="shared" si="15"/>
        <v>0</v>
      </c>
      <c r="AL9" s="59">
        <f t="shared" si="16"/>
        <v>0</v>
      </c>
      <c r="AM9" s="59">
        <f t="shared" si="17"/>
        <v>0</v>
      </c>
    </row>
    <row r="10" spans="1:39" x14ac:dyDescent="0.2">
      <c r="A10" s="74" t="s">
        <v>288</v>
      </c>
      <c r="B10" s="159">
        <v>0</v>
      </c>
      <c r="C10" s="159">
        <v>0</v>
      </c>
      <c r="D10" s="159">
        <v>0</v>
      </c>
      <c r="E10" s="159">
        <v>2</v>
      </c>
      <c r="F10" s="159">
        <v>0</v>
      </c>
      <c r="G10" s="159">
        <v>1</v>
      </c>
      <c r="H10" s="159">
        <v>1</v>
      </c>
      <c r="I10" s="159">
        <v>0</v>
      </c>
      <c r="J10" s="159">
        <v>0</v>
      </c>
      <c r="K10" s="159">
        <v>0</v>
      </c>
      <c r="L10" s="159">
        <v>1</v>
      </c>
      <c r="M10" s="159">
        <v>0</v>
      </c>
      <c r="N10" s="159">
        <v>0</v>
      </c>
      <c r="O10" s="159">
        <v>0</v>
      </c>
      <c r="P10" s="159">
        <v>0</v>
      </c>
      <c r="Q10" s="194">
        <f t="shared" si="1"/>
        <v>5</v>
      </c>
      <c r="T10" s="64" t="s">
        <v>213</v>
      </c>
      <c r="U10" s="59">
        <v>36</v>
      </c>
      <c r="V10" s="162">
        <f t="shared" si="0"/>
        <v>2.5369978858350951E-2</v>
      </c>
      <c r="Y10" s="59">
        <f t="shared" si="3"/>
        <v>0</v>
      </c>
      <c r="Z10" s="59">
        <f t="shared" si="4"/>
        <v>0</v>
      </c>
      <c r="AA10" s="59">
        <f t="shared" si="5"/>
        <v>0</v>
      </c>
      <c r="AB10" s="59">
        <f t="shared" si="6"/>
        <v>2</v>
      </c>
      <c r="AC10" s="59">
        <f t="shared" si="7"/>
        <v>0</v>
      </c>
      <c r="AD10" s="59">
        <f t="shared" si="8"/>
        <v>1</v>
      </c>
      <c r="AE10" s="59">
        <f t="shared" si="9"/>
        <v>1</v>
      </c>
      <c r="AF10" s="59">
        <f t="shared" si="10"/>
        <v>0</v>
      </c>
      <c r="AG10" s="59">
        <f t="shared" si="11"/>
        <v>0</v>
      </c>
      <c r="AH10" s="59">
        <f t="shared" si="12"/>
        <v>0</v>
      </c>
      <c r="AI10" s="59">
        <f t="shared" si="13"/>
        <v>1</v>
      </c>
      <c r="AJ10" s="59">
        <f t="shared" si="14"/>
        <v>0</v>
      </c>
      <c r="AK10" s="59">
        <f t="shared" si="15"/>
        <v>0</v>
      </c>
      <c r="AL10" s="59">
        <f t="shared" si="16"/>
        <v>0</v>
      </c>
      <c r="AM10" s="59">
        <f t="shared" si="17"/>
        <v>0</v>
      </c>
    </row>
    <row r="11" spans="1:39" x14ac:dyDescent="0.2">
      <c r="A11" s="73" t="s">
        <v>284</v>
      </c>
      <c r="B11" s="160">
        <v>0</v>
      </c>
      <c r="C11" s="160">
        <v>5</v>
      </c>
      <c r="D11" s="160">
        <v>14</v>
      </c>
      <c r="E11" s="160">
        <v>64</v>
      </c>
      <c r="F11" s="160">
        <v>2</v>
      </c>
      <c r="G11" s="160">
        <v>19</v>
      </c>
      <c r="H11" s="160">
        <v>30</v>
      </c>
      <c r="I11" s="160">
        <v>3</v>
      </c>
      <c r="J11" s="160">
        <v>48</v>
      </c>
      <c r="K11" s="160">
        <v>2</v>
      </c>
      <c r="L11" s="160">
        <v>38</v>
      </c>
      <c r="M11" s="160">
        <v>3</v>
      </c>
      <c r="N11" s="160">
        <v>0</v>
      </c>
      <c r="O11" s="160">
        <v>5</v>
      </c>
      <c r="P11" s="160">
        <v>20</v>
      </c>
      <c r="Q11" s="195">
        <f t="shared" si="1"/>
        <v>253</v>
      </c>
      <c r="T11" s="64" t="s">
        <v>31</v>
      </c>
      <c r="U11" s="59">
        <v>1419</v>
      </c>
      <c r="V11" s="162">
        <f t="shared" si="0"/>
        <v>1</v>
      </c>
      <c r="Y11" s="59">
        <f t="shared" si="3"/>
        <v>0</v>
      </c>
      <c r="Z11" s="59">
        <f t="shared" si="4"/>
        <v>5</v>
      </c>
      <c r="AA11" s="59">
        <f t="shared" si="5"/>
        <v>14</v>
      </c>
      <c r="AB11" s="59">
        <f t="shared" si="6"/>
        <v>64</v>
      </c>
      <c r="AC11" s="59">
        <f t="shared" si="7"/>
        <v>2</v>
      </c>
      <c r="AD11" s="59">
        <f t="shared" si="8"/>
        <v>19</v>
      </c>
      <c r="AE11" s="59">
        <f t="shared" si="9"/>
        <v>30</v>
      </c>
      <c r="AF11" s="59">
        <f t="shared" si="10"/>
        <v>3</v>
      </c>
      <c r="AG11" s="59">
        <f t="shared" si="11"/>
        <v>48</v>
      </c>
      <c r="AH11" s="59">
        <f t="shared" si="12"/>
        <v>2</v>
      </c>
      <c r="AI11" s="59">
        <f t="shared" si="13"/>
        <v>38</v>
      </c>
      <c r="AJ11" s="59">
        <f t="shared" si="14"/>
        <v>3</v>
      </c>
      <c r="AK11" s="59">
        <f t="shared" si="15"/>
        <v>0</v>
      </c>
      <c r="AL11" s="59">
        <f t="shared" si="16"/>
        <v>5</v>
      </c>
      <c r="AM11" s="59">
        <f t="shared" si="17"/>
        <v>20</v>
      </c>
    </row>
    <row r="12" spans="1:39" x14ac:dyDescent="0.2">
      <c r="A12" s="74" t="s">
        <v>286</v>
      </c>
      <c r="B12" s="159">
        <v>3</v>
      </c>
      <c r="C12" s="159">
        <v>0</v>
      </c>
      <c r="D12" s="159">
        <v>4</v>
      </c>
      <c r="E12" s="159">
        <v>7</v>
      </c>
      <c r="F12" s="159">
        <v>1</v>
      </c>
      <c r="G12" s="159">
        <v>11</v>
      </c>
      <c r="H12" s="159">
        <v>8</v>
      </c>
      <c r="I12" s="159">
        <v>0</v>
      </c>
      <c r="J12" s="159">
        <v>7</v>
      </c>
      <c r="K12" s="159">
        <v>1</v>
      </c>
      <c r="L12" s="159">
        <v>14</v>
      </c>
      <c r="M12" s="159">
        <v>0</v>
      </c>
      <c r="N12" s="159">
        <v>0</v>
      </c>
      <c r="O12" s="159">
        <v>1</v>
      </c>
      <c r="P12" s="159">
        <v>6</v>
      </c>
      <c r="Q12" s="194">
        <f t="shared" si="1"/>
        <v>63</v>
      </c>
      <c r="T12" s="64"/>
      <c r="U12" s="59">
        <f>SUM(U4:U11)</f>
        <v>2522</v>
      </c>
      <c r="V12" s="162"/>
      <c r="Y12" s="59">
        <f t="shared" si="3"/>
        <v>3</v>
      </c>
      <c r="Z12" s="59">
        <f t="shared" si="4"/>
        <v>0</v>
      </c>
      <c r="AA12" s="59">
        <f t="shared" si="5"/>
        <v>4</v>
      </c>
      <c r="AB12" s="59">
        <f t="shared" si="6"/>
        <v>7</v>
      </c>
      <c r="AC12" s="59">
        <f t="shared" si="7"/>
        <v>1</v>
      </c>
      <c r="AD12" s="59">
        <f t="shared" si="8"/>
        <v>11</v>
      </c>
      <c r="AE12" s="59">
        <f t="shared" si="9"/>
        <v>8</v>
      </c>
      <c r="AF12" s="59">
        <f t="shared" si="10"/>
        <v>0</v>
      </c>
      <c r="AG12" s="59">
        <f t="shared" si="11"/>
        <v>7</v>
      </c>
      <c r="AH12" s="59">
        <f t="shared" si="12"/>
        <v>1</v>
      </c>
      <c r="AI12" s="59">
        <f t="shared" si="13"/>
        <v>14</v>
      </c>
      <c r="AJ12" s="59">
        <f t="shared" si="14"/>
        <v>0</v>
      </c>
      <c r="AK12" s="59">
        <f t="shared" si="15"/>
        <v>0</v>
      </c>
      <c r="AL12" s="59">
        <f t="shared" si="16"/>
        <v>1</v>
      </c>
      <c r="AM12" s="59">
        <f t="shared" si="17"/>
        <v>6</v>
      </c>
    </row>
    <row r="13" spans="1:39" x14ac:dyDescent="0.2">
      <c r="A13" s="73" t="s">
        <v>285</v>
      </c>
      <c r="B13" s="160">
        <v>4</v>
      </c>
      <c r="C13" s="160">
        <v>7</v>
      </c>
      <c r="D13" s="160">
        <v>9</v>
      </c>
      <c r="E13" s="160">
        <v>16</v>
      </c>
      <c r="F13" s="160">
        <v>1</v>
      </c>
      <c r="G13" s="160">
        <v>22</v>
      </c>
      <c r="H13" s="160">
        <v>10</v>
      </c>
      <c r="I13" s="160">
        <v>5</v>
      </c>
      <c r="J13" s="160">
        <v>11</v>
      </c>
      <c r="K13" s="160">
        <v>2</v>
      </c>
      <c r="L13" s="160">
        <v>29</v>
      </c>
      <c r="M13" s="160">
        <v>35</v>
      </c>
      <c r="N13" s="160">
        <v>1</v>
      </c>
      <c r="O13" s="160">
        <v>16</v>
      </c>
      <c r="P13" s="160">
        <v>6</v>
      </c>
      <c r="Q13" s="195">
        <f t="shared" si="1"/>
        <v>174</v>
      </c>
      <c r="T13" s="64"/>
      <c r="V13" s="162"/>
      <c r="Y13" s="59">
        <f t="shared" si="3"/>
        <v>4</v>
      </c>
      <c r="Z13" s="59">
        <f t="shared" si="4"/>
        <v>7</v>
      </c>
      <c r="AA13" s="59">
        <f t="shared" si="5"/>
        <v>9</v>
      </c>
      <c r="AB13" s="59">
        <f t="shared" si="6"/>
        <v>16</v>
      </c>
      <c r="AC13" s="59">
        <f t="shared" si="7"/>
        <v>1</v>
      </c>
      <c r="AD13" s="59">
        <f t="shared" si="8"/>
        <v>22</v>
      </c>
      <c r="AE13" s="59">
        <f t="shared" si="9"/>
        <v>10</v>
      </c>
      <c r="AF13" s="59">
        <f t="shared" si="10"/>
        <v>5</v>
      </c>
      <c r="AG13" s="59">
        <f t="shared" si="11"/>
        <v>11</v>
      </c>
      <c r="AH13" s="59">
        <f t="shared" si="12"/>
        <v>2</v>
      </c>
      <c r="AI13" s="59">
        <f t="shared" si="13"/>
        <v>29</v>
      </c>
      <c r="AJ13" s="59">
        <f t="shared" si="14"/>
        <v>35</v>
      </c>
      <c r="AK13" s="59">
        <f t="shared" si="15"/>
        <v>1</v>
      </c>
      <c r="AL13" s="59">
        <f t="shared" si="16"/>
        <v>16</v>
      </c>
      <c r="AM13" s="59">
        <f t="shared" si="17"/>
        <v>6</v>
      </c>
    </row>
    <row r="14" spans="1:39" x14ac:dyDescent="0.2">
      <c r="A14" s="74" t="s">
        <v>213</v>
      </c>
      <c r="B14" s="159">
        <v>0</v>
      </c>
      <c r="C14" s="159">
        <v>2</v>
      </c>
      <c r="D14" s="159">
        <v>6</v>
      </c>
      <c r="E14" s="159">
        <v>5</v>
      </c>
      <c r="F14" s="159">
        <v>0</v>
      </c>
      <c r="G14" s="159">
        <v>2</v>
      </c>
      <c r="H14" s="159">
        <v>11</v>
      </c>
      <c r="I14" s="159">
        <v>2</v>
      </c>
      <c r="J14" s="159">
        <v>1</v>
      </c>
      <c r="K14" s="159">
        <v>0</v>
      </c>
      <c r="L14" s="159">
        <v>4</v>
      </c>
      <c r="M14" s="159">
        <v>0</v>
      </c>
      <c r="N14" s="159">
        <v>0</v>
      </c>
      <c r="O14" s="159">
        <v>1</v>
      </c>
      <c r="P14" s="159">
        <v>2</v>
      </c>
      <c r="Q14" s="194">
        <f t="shared" si="1"/>
        <v>36</v>
      </c>
      <c r="T14" s="64"/>
      <c r="Y14" s="59">
        <f t="shared" si="3"/>
        <v>0</v>
      </c>
      <c r="Z14" s="59">
        <f t="shared" si="4"/>
        <v>2</v>
      </c>
      <c r="AA14" s="59">
        <f t="shared" si="5"/>
        <v>6</v>
      </c>
      <c r="AB14" s="59">
        <f t="shared" si="6"/>
        <v>5</v>
      </c>
      <c r="AC14" s="59">
        <f t="shared" si="7"/>
        <v>0</v>
      </c>
      <c r="AD14" s="59">
        <f t="shared" si="8"/>
        <v>2</v>
      </c>
      <c r="AE14" s="59">
        <f t="shared" si="9"/>
        <v>11</v>
      </c>
      <c r="AF14" s="59">
        <f t="shared" si="10"/>
        <v>2</v>
      </c>
      <c r="AG14" s="59">
        <f t="shared" si="11"/>
        <v>1</v>
      </c>
      <c r="AH14" s="59">
        <f t="shared" si="12"/>
        <v>0</v>
      </c>
      <c r="AI14" s="59">
        <f t="shared" si="13"/>
        <v>4</v>
      </c>
      <c r="AJ14" s="59">
        <f t="shared" si="14"/>
        <v>0</v>
      </c>
      <c r="AK14" s="59">
        <f t="shared" si="15"/>
        <v>0</v>
      </c>
      <c r="AL14" s="59">
        <f t="shared" si="16"/>
        <v>1</v>
      </c>
      <c r="AM14" s="59">
        <f t="shared" si="17"/>
        <v>2</v>
      </c>
    </row>
    <row r="15" spans="1:39" x14ac:dyDescent="0.2">
      <c r="A15" s="73" t="s">
        <v>289</v>
      </c>
      <c r="B15" s="160">
        <v>0</v>
      </c>
      <c r="C15" s="160">
        <v>0</v>
      </c>
      <c r="D15" s="160">
        <v>1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95">
        <f t="shared" ref="Q15:Q18" si="18">SUM(B15:P15)</f>
        <v>1</v>
      </c>
      <c r="T15" s="64"/>
      <c r="Y15" s="59">
        <f t="shared" si="3"/>
        <v>0</v>
      </c>
      <c r="Z15" s="59">
        <f t="shared" si="4"/>
        <v>0</v>
      </c>
      <c r="AA15" s="59">
        <f t="shared" si="5"/>
        <v>1</v>
      </c>
      <c r="AB15" s="59">
        <f t="shared" si="6"/>
        <v>0</v>
      </c>
      <c r="AC15" s="59">
        <f t="shared" si="7"/>
        <v>0</v>
      </c>
      <c r="AD15" s="59">
        <f t="shared" si="8"/>
        <v>0</v>
      </c>
      <c r="AE15" s="59">
        <f t="shared" si="9"/>
        <v>0</v>
      </c>
      <c r="AF15" s="59">
        <f t="shared" si="10"/>
        <v>0</v>
      </c>
      <c r="AG15" s="59">
        <f t="shared" si="11"/>
        <v>0</v>
      </c>
      <c r="AH15" s="59">
        <f t="shared" si="12"/>
        <v>0</v>
      </c>
      <c r="AI15" s="59">
        <f t="shared" si="13"/>
        <v>0</v>
      </c>
      <c r="AJ15" s="59">
        <f t="shared" si="14"/>
        <v>0</v>
      </c>
      <c r="AK15" s="59">
        <f t="shared" si="15"/>
        <v>0</v>
      </c>
      <c r="AL15" s="59">
        <f t="shared" si="16"/>
        <v>0</v>
      </c>
      <c r="AM15" s="59">
        <f t="shared" si="17"/>
        <v>0</v>
      </c>
    </row>
    <row r="16" spans="1:39" x14ac:dyDescent="0.2">
      <c r="A16" s="74" t="s">
        <v>225</v>
      </c>
      <c r="B16" s="159">
        <v>0</v>
      </c>
      <c r="C16" s="159">
        <v>0</v>
      </c>
      <c r="D16" s="159">
        <v>0</v>
      </c>
      <c r="E16" s="159">
        <v>7</v>
      </c>
      <c r="F16" s="159">
        <v>0</v>
      </c>
      <c r="G16" s="159">
        <v>0</v>
      </c>
      <c r="H16" s="159">
        <v>0</v>
      </c>
      <c r="I16" s="159">
        <v>2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1</v>
      </c>
      <c r="P16" s="159">
        <v>0</v>
      </c>
      <c r="Q16" s="194">
        <f t="shared" si="18"/>
        <v>10</v>
      </c>
      <c r="T16" s="64"/>
      <c r="Y16" s="59">
        <f t="shared" si="3"/>
        <v>0</v>
      </c>
      <c r="Z16" s="59">
        <f t="shared" si="4"/>
        <v>0</v>
      </c>
      <c r="AA16" s="59">
        <f t="shared" si="5"/>
        <v>0</v>
      </c>
      <c r="AB16" s="59">
        <f t="shared" si="6"/>
        <v>7</v>
      </c>
      <c r="AC16" s="59">
        <f t="shared" si="7"/>
        <v>0</v>
      </c>
      <c r="AD16" s="59">
        <f t="shared" si="8"/>
        <v>0</v>
      </c>
      <c r="AE16" s="59">
        <f t="shared" si="9"/>
        <v>0</v>
      </c>
      <c r="AF16" s="59">
        <f t="shared" si="10"/>
        <v>2</v>
      </c>
      <c r="AG16" s="59">
        <f t="shared" si="11"/>
        <v>0</v>
      </c>
      <c r="AH16" s="59">
        <f t="shared" si="12"/>
        <v>0</v>
      </c>
      <c r="AI16" s="59">
        <f t="shared" si="13"/>
        <v>0</v>
      </c>
      <c r="AJ16" s="59">
        <f t="shared" si="14"/>
        <v>0</v>
      </c>
      <c r="AK16" s="59">
        <f t="shared" si="15"/>
        <v>0</v>
      </c>
      <c r="AL16" s="59">
        <f t="shared" si="16"/>
        <v>1</v>
      </c>
      <c r="AM16" s="59">
        <f t="shared" si="17"/>
        <v>0</v>
      </c>
    </row>
    <row r="17" spans="1:39" x14ac:dyDescent="0.2">
      <c r="A17" s="73" t="s">
        <v>219</v>
      </c>
      <c r="B17" s="160">
        <v>0</v>
      </c>
      <c r="C17" s="160">
        <v>0</v>
      </c>
      <c r="D17" s="160">
        <v>3</v>
      </c>
      <c r="E17" s="160">
        <v>2</v>
      </c>
      <c r="F17" s="160">
        <v>0</v>
      </c>
      <c r="G17" s="160">
        <v>0</v>
      </c>
      <c r="H17" s="160">
        <v>2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1</v>
      </c>
      <c r="P17" s="160">
        <v>1</v>
      </c>
      <c r="Q17" s="195">
        <f t="shared" si="18"/>
        <v>9</v>
      </c>
      <c r="T17" s="64"/>
      <c r="V17" s="162"/>
      <c r="Y17" s="59">
        <f t="shared" si="3"/>
        <v>0</v>
      </c>
      <c r="Z17" s="59">
        <f t="shared" si="4"/>
        <v>0</v>
      </c>
      <c r="AA17" s="59">
        <f t="shared" si="5"/>
        <v>3</v>
      </c>
      <c r="AB17" s="59">
        <f t="shared" si="6"/>
        <v>2</v>
      </c>
      <c r="AC17" s="59">
        <f t="shared" si="7"/>
        <v>0</v>
      </c>
      <c r="AD17" s="59">
        <f t="shared" si="8"/>
        <v>0</v>
      </c>
      <c r="AE17" s="59">
        <f t="shared" si="9"/>
        <v>2</v>
      </c>
      <c r="AF17" s="59">
        <f t="shared" si="10"/>
        <v>0</v>
      </c>
      <c r="AG17" s="59">
        <f t="shared" si="11"/>
        <v>0</v>
      </c>
      <c r="AH17" s="59">
        <f t="shared" si="12"/>
        <v>0</v>
      </c>
      <c r="AI17" s="59">
        <f t="shared" si="13"/>
        <v>0</v>
      </c>
      <c r="AJ17" s="59">
        <f t="shared" si="14"/>
        <v>0</v>
      </c>
      <c r="AK17" s="59">
        <f t="shared" si="15"/>
        <v>0</v>
      </c>
      <c r="AL17" s="59">
        <f t="shared" si="16"/>
        <v>1</v>
      </c>
      <c r="AM17" s="59">
        <f t="shared" si="17"/>
        <v>1</v>
      </c>
    </row>
    <row r="18" spans="1:39" x14ac:dyDescent="0.2">
      <c r="A18" s="74" t="s">
        <v>259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1</v>
      </c>
      <c r="I18" s="159">
        <v>1</v>
      </c>
      <c r="J18" s="159">
        <v>1</v>
      </c>
      <c r="K18" s="159">
        <v>0</v>
      </c>
      <c r="L18" s="159">
        <v>1</v>
      </c>
      <c r="M18" s="159">
        <v>0</v>
      </c>
      <c r="N18" s="159">
        <v>0</v>
      </c>
      <c r="O18" s="159">
        <v>0</v>
      </c>
      <c r="P18" s="159">
        <v>0</v>
      </c>
      <c r="Q18" s="194">
        <f t="shared" si="18"/>
        <v>4</v>
      </c>
      <c r="T18" s="64"/>
      <c r="Y18" s="59">
        <f t="shared" si="3"/>
        <v>0</v>
      </c>
      <c r="Z18" s="59">
        <f t="shared" si="4"/>
        <v>0</v>
      </c>
      <c r="AA18" s="59">
        <f t="shared" si="5"/>
        <v>0</v>
      </c>
      <c r="AB18" s="59">
        <f t="shared" si="6"/>
        <v>0</v>
      </c>
      <c r="AC18" s="59">
        <f t="shared" si="7"/>
        <v>0</v>
      </c>
      <c r="AD18" s="59">
        <f t="shared" si="8"/>
        <v>0</v>
      </c>
      <c r="AE18" s="59">
        <f t="shared" si="9"/>
        <v>1</v>
      </c>
      <c r="AF18" s="59">
        <f t="shared" si="10"/>
        <v>1</v>
      </c>
      <c r="AG18" s="59">
        <f t="shared" si="11"/>
        <v>1</v>
      </c>
      <c r="AH18" s="59">
        <f t="shared" si="12"/>
        <v>0</v>
      </c>
      <c r="AI18" s="59">
        <f t="shared" si="13"/>
        <v>1</v>
      </c>
      <c r="AJ18" s="59">
        <f t="shared" si="14"/>
        <v>0</v>
      </c>
      <c r="AK18" s="59">
        <f t="shared" si="15"/>
        <v>0</v>
      </c>
      <c r="AL18" s="59">
        <f t="shared" si="16"/>
        <v>0</v>
      </c>
      <c r="AM18" s="59">
        <f t="shared" si="17"/>
        <v>0</v>
      </c>
    </row>
    <row r="19" spans="1:39" ht="18" x14ac:dyDescent="0.2">
      <c r="A19" s="73" t="s">
        <v>214</v>
      </c>
      <c r="B19" s="160">
        <v>0</v>
      </c>
      <c r="C19" s="160">
        <v>0</v>
      </c>
      <c r="D19" s="160">
        <v>3</v>
      </c>
      <c r="E19" s="160">
        <v>6</v>
      </c>
      <c r="F19" s="160">
        <v>0</v>
      </c>
      <c r="G19" s="160">
        <v>1</v>
      </c>
      <c r="H19" s="160">
        <v>2</v>
      </c>
      <c r="I19" s="160">
        <v>1</v>
      </c>
      <c r="J19" s="160">
        <v>2</v>
      </c>
      <c r="K19" s="160">
        <v>0</v>
      </c>
      <c r="L19" s="160">
        <v>1</v>
      </c>
      <c r="M19" s="160">
        <v>0</v>
      </c>
      <c r="N19" s="160">
        <v>0</v>
      </c>
      <c r="O19" s="160">
        <v>0</v>
      </c>
      <c r="P19" s="160">
        <v>0</v>
      </c>
      <c r="Q19" s="195">
        <f t="shared" si="1"/>
        <v>16</v>
      </c>
      <c r="T19" s="64"/>
      <c r="Y19" s="59">
        <f t="shared" si="3"/>
        <v>0</v>
      </c>
      <c r="Z19" s="59">
        <f t="shared" si="4"/>
        <v>0</v>
      </c>
      <c r="AA19" s="59">
        <f t="shared" si="5"/>
        <v>3</v>
      </c>
      <c r="AB19" s="59">
        <f t="shared" si="6"/>
        <v>6</v>
      </c>
      <c r="AC19" s="59">
        <f t="shared" si="7"/>
        <v>0</v>
      </c>
      <c r="AD19" s="59">
        <f t="shared" si="8"/>
        <v>1</v>
      </c>
      <c r="AE19" s="59">
        <f t="shared" si="9"/>
        <v>2</v>
      </c>
      <c r="AF19" s="59">
        <f t="shared" si="10"/>
        <v>1</v>
      </c>
      <c r="AG19" s="59">
        <f t="shared" si="11"/>
        <v>2</v>
      </c>
      <c r="AH19" s="59">
        <f t="shared" si="12"/>
        <v>0</v>
      </c>
      <c r="AI19" s="59">
        <f t="shared" si="13"/>
        <v>1</v>
      </c>
      <c r="AJ19" s="59">
        <f t="shared" si="14"/>
        <v>0</v>
      </c>
      <c r="AK19" s="59">
        <f t="shared" si="15"/>
        <v>0</v>
      </c>
      <c r="AL19" s="59">
        <f t="shared" si="16"/>
        <v>0</v>
      </c>
      <c r="AM19" s="59">
        <f t="shared" si="17"/>
        <v>0</v>
      </c>
    </row>
    <row r="20" spans="1:39" ht="18" x14ac:dyDescent="0.2">
      <c r="A20" s="74" t="s">
        <v>291</v>
      </c>
      <c r="B20" s="159">
        <v>1</v>
      </c>
      <c r="C20" s="159">
        <v>0</v>
      </c>
      <c r="D20" s="159">
        <v>2</v>
      </c>
      <c r="E20" s="159">
        <v>11</v>
      </c>
      <c r="F20" s="159">
        <v>0</v>
      </c>
      <c r="G20" s="159">
        <v>1</v>
      </c>
      <c r="H20" s="159">
        <v>4</v>
      </c>
      <c r="I20" s="159">
        <v>0</v>
      </c>
      <c r="J20" s="159">
        <v>3</v>
      </c>
      <c r="K20" s="159">
        <v>0</v>
      </c>
      <c r="L20" s="159">
        <v>6</v>
      </c>
      <c r="M20" s="159">
        <v>0</v>
      </c>
      <c r="N20" s="159">
        <v>0</v>
      </c>
      <c r="O20" s="159">
        <v>0</v>
      </c>
      <c r="P20" s="159">
        <v>2</v>
      </c>
      <c r="Q20" s="194">
        <f t="shared" si="1"/>
        <v>30</v>
      </c>
      <c r="T20" s="64"/>
      <c r="Y20" s="59">
        <f t="shared" si="3"/>
        <v>1</v>
      </c>
      <c r="Z20" s="59">
        <f t="shared" si="4"/>
        <v>0</v>
      </c>
      <c r="AA20" s="59">
        <f t="shared" si="5"/>
        <v>2</v>
      </c>
      <c r="AB20" s="59">
        <f t="shared" si="6"/>
        <v>11</v>
      </c>
      <c r="AC20" s="59">
        <f t="shared" si="7"/>
        <v>0</v>
      </c>
      <c r="AD20" s="59">
        <f t="shared" si="8"/>
        <v>1</v>
      </c>
      <c r="AE20" s="59">
        <f t="shared" si="9"/>
        <v>4</v>
      </c>
      <c r="AF20" s="59">
        <f t="shared" si="10"/>
        <v>0</v>
      </c>
      <c r="AG20" s="59">
        <f t="shared" si="11"/>
        <v>3</v>
      </c>
      <c r="AH20" s="59">
        <f t="shared" si="12"/>
        <v>0</v>
      </c>
      <c r="AI20" s="59">
        <f t="shared" si="13"/>
        <v>6</v>
      </c>
      <c r="AJ20" s="59">
        <f t="shared" si="14"/>
        <v>0</v>
      </c>
      <c r="AK20" s="59">
        <f t="shared" si="15"/>
        <v>0</v>
      </c>
      <c r="AL20" s="59">
        <f t="shared" si="16"/>
        <v>0</v>
      </c>
      <c r="AM20" s="59">
        <f t="shared" si="17"/>
        <v>2</v>
      </c>
    </row>
    <row r="21" spans="1:39" ht="18" x14ac:dyDescent="0.2">
      <c r="A21" s="73" t="s">
        <v>258</v>
      </c>
      <c r="B21" s="160">
        <v>0</v>
      </c>
      <c r="C21" s="160">
        <v>0</v>
      </c>
      <c r="D21" s="160">
        <v>3</v>
      </c>
      <c r="E21" s="160">
        <v>0</v>
      </c>
      <c r="F21" s="160">
        <v>0</v>
      </c>
      <c r="G21" s="160">
        <v>3</v>
      </c>
      <c r="H21" s="160">
        <v>1</v>
      </c>
      <c r="I21" s="160">
        <v>0</v>
      </c>
      <c r="J21" s="160">
        <v>1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  <c r="Q21" s="195">
        <f t="shared" si="1"/>
        <v>8</v>
      </c>
      <c r="T21" s="64"/>
      <c r="V21" s="162"/>
      <c r="Y21" s="59">
        <f t="shared" si="3"/>
        <v>0</v>
      </c>
      <c r="Z21" s="59">
        <f t="shared" si="4"/>
        <v>0</v>
      </c>
      <c r="AA21" s="59">
        <f t="shared" si="5"/>
        <v>3</v>
      </c>
      <c r="AB21" s="59">
        <f t="shared" si="6"/>
        <v>0</v>
      </c>
      <c r="AC21" s="59">
        <f t="shared" si="7"/>
        <v>0</v>
      </c>
      <c r="AD21" s="59">
        <f t="shared" si="8"/>
        <v>3</v>
      </c>
      <c r="AE21" s="59">
        <f t="shared" si="9"/>
        <v>1</v>
      </c>
      <c r="AF21" s="59">
        <f t="shared" si="10"/>
        <v>0</v>
      </c>
      <c r="AG21" s="59">
        <f t="shared" si="11"/>
        <v>1</v>
      </c>
      <c r="AH21" s="59">
        <f t="shared" si="12"/>
        <v>0</v>
      </c>
      <c r="AI21" s="59">
        <f t="shared" si="13"/>
        <v>0</v>
      </c>
      <c r="AJ21" s="59">
        <f t="shared" si="14"/>
        <v>0</v>
      </c>
      <c r="AK21" s="59">
        <f t="shared" si="15"/>
        <v>0</v>
      </c>
      <c r="AL21" s="59">
        <f t="shared" si="16"/>
        <v>0</v>
      </c>
      <c r="AM21" s="59">
        <f t="shared" si="17"/>
        <v>0</v>
      </c>
    </row>
    <row r="22" spans="1:39" ht="18" x14ac:dyDescent="0.2">
      <c r="A22" s="74" t="s">
        <v>304</v>
      </c>
      <c r="B22" s="159">
        <v>1</v>
      </c>
      <c r="C22" s="159">
        <v>0</v>
      </c>
      <c r="D22" s="159">
        <v>8</v>
      </c>
      <c r="E22" s="159">
        <v>51</v>
      </c>
      <c r="F22" s="159">
        <v>2</v>
      </c>
      <c r="G22" s="159">
        <v>31</v>
      </c>
      <c r="H22" s="159">
        <v>41</v>
      </c>
      <c r="I22" s="159">
        <v>6</v>
      </c>
      <c r="J22" s="159">
        <v>30</v>
      </c>
      <c r="K22" s="159">
        <v>0</v>
      </c>
      <c r="L22" s="159">
        <v>55</v>
      </c>
      <c r="M22" s="159">
        <v>1</v>
      </c>
      <c r="N22" s="159">
        <v>0</v>
      </c>
      <c r="O22" s="159">
        <v>9</v>
      </c>
      <c r="P22" s="159">
        <v>11</v>
      </c>
      <c r="Q22" s="194">
        <f t="shared" si="1"/>
        <v>246</v>
      </c>
      <c r="T22" s="64"/>
      <c r="Y22" s="59">
        <f t="shared" si="3"/>
        <v>1</v>
      </c>
      <c r="Z22" s="59">
        <f t="shared" si="4"/>
        <v>0</v>
      </c>
      <c r="AA22" s="59">
        <f t="shared" si="5"/>
        <v>8</v>
      </c>
      <c r="AB22" s="59">
        <f t="shared" si="6"/>
        <v>51</v>
      </c>
      <c r="AC22" s="59">
        <f t="shared" si="7"/>
        <v>2</v>
      </c>
      <c r="AD22" s="59">
        <f t="shared" si="8"/>
        <v>31</v>
      </c>
      <c r="AE22" s="59">
        <f t="shared" si="9"/>
        <v>41</v>
      </c>
      <c r="AF22" s="59">
        <f t="shared" si="10"/>
        <v>6</v>
      </c>
      <c r="AG22" s="59">
        <f t="shared" si="11"/>
        <v>30</v>
      </c>
      <c r="AH22" s="59">
        <f t="shared" si="12"/>
        <v>0</v>
      </c>
      <c r="AI22" s="59">
        <f t="shared" si="13"/>
        <v>55</v>
      </c>
      <c r="AJ22" s="59">
        <f t="shared" si="14"/>
        <v>1</v>
      </c>
      <c r="AK22" s="59">
        <f t="shared" si="15"/>
        <v>0</v>
      </c>
      <c r="AL22" s="59">
        <f t="shared" si="16"/>
        <v>9</v>
      </c>
      <c r="AM22" s="59">
        <f t="shared" si="17"/>
        <v>11</v>
      </c>
    </row>
    <row r="23" spans="1:39" ht="13.5" customHeight="1" x14ac:dyDescent="0.2">
      <c r="A23" s="73" t="s">
        <v>296</v>
      </c>
      <c r="B23" s="160">
        <v>0</v>
      </c>
      <c r="C23" s="160">
        <v>0</v>
      </c>
      <c r="D23" s="160">
        <v>0</v>
      </c>
      <c r="E23" s="160">
        <v>1</v>
      </c>
      <c r="F23" s="160">
        <v>0</v>
      </c>
      <c r="G23" s="160">
        <v>0</v>
      </c>
      <c r="H23" s="160">
        <v>1</v>
      </c>
      <c r="I23" s="160">
        <v>1</v>
      </c>
      <c r="J23" s="160">
        <v>1</v>
      </c>
      <c r="K23" s="160">
        <v>0</v>
      </c>
      <c r="L23" s="160">
        <v>1</v>
      </c>
      <c r="M23" s="160">
        <v>0</v>
      </c>
      <c r="N23" s="160">
        <v>0</v>
      </c>
      <c r="O23" s="160">
        <v>0</v>
      </c>
      <c r="P23" s="160">
        <v>1</v>
      </c>
      <c r="Q23" s="195">
        <f t="shared" ref="Q23:Q24" si="19">SUM(B23:P23)</f>
        <v>6</v>
      </c>
      <c r="T23" s="64"/>
      <c r="V23" s="162"/>
      <c r="Y23" s="59">
        <f t="shared" si="3"/>
        <v>0</v>
      </c>
      <c r="Z23" s="59">
        <f t="shared" si="4"/>
        <v>0</v>
      </c>
      <c r="AA23" s="59">
        <f t="shared" si="5"/>
        <v>0</v>
      </c>
      <c r="AB23" s="59">
        <f t="shared" si="6"/>
        <v>1</v>
      </c>
      <c r="AC23" s="59">
        <f t="shared" si="7"/>
        <v>0</v>
      </c>
      <c r="AD23" s="59">
        <f t="shared" si="8"/>
        <v>0</v>
      </c>
      <c r="AE23" s="59">
        <f t="shared" si="9"/>
        <v>1</v>
      </c>
      <c r="AF23" s="59">
        <f t="shared" si="10"/>
        <v>1</v>
      </c>
      <c r="AG23" s="59">
        <f t="shared" si="11"/>
        <v>1</v>
      </c>
      <c r="AH23" s="59">
        <f t="shared" si="12"/>
        <v>0</v>
      </c>
      <c r="AI23" s="59">
        <f t="shared" si="13"/>
        <v>1</v>
      </c>
      <c r="AJ23" s="59">
        <f t="shared" si="14"/>
        <v>0</v>
      </c>
      <c r="AK23" s="59">
        <f t="shared" si="15"/>
        <v>0</v>
      </c>
      <c r="AL23" s="59">
        <f t="shared" si="16"/>
        <v>0</v>
      </c>
      <c r="AM23" s="59">
        <f t="shared" si="17"/>
        <v>1</v>
      </c>
    </row>
    <row r="24" spans="1:39" x14ac:dyDescent="0.2">
      <c r="A24" s="74" t="s">
        <v>293</v>
      </c>
      <c r="B24" s="159">
        <v>0</v>
      </c>
      <c r="C24" s="159">
        <v>0</v>
      </c>
      <c r="D24" s="159">
        <v>1</v>
      </c>
      <c r="E24" s="159">
        <v>3</v>
      </c>
      <c r="F24" s="159">
        <v>0</v>
      </c>
      <c r="G24" s="159">
        <v>0</v>
      </c>
      <c r="H24" s="159">
        <v>0</v>
      </c>
      <c r="I24" s="159">
        <v>0</v>
      </c>
      <c r="J24" s="159">
        <v>1</v>
      </c>
      <c r="K24" s="159">
        <v>0</v>
      </c>
      <c r="L24" s="159">
        <v>2</v>
      </c>
      <c r="M24" s="159">
        <v>0</v>
      </c>
      <c r="N24" s="159">
        <v>0</v>
      </c>
      <c r="O24" s="159">
        <v>0</v>
      </c>
      <c r="P24" s="159">
        <v>1</v>
      </c>
      <c r="Q24" s="194">
        <f t="shared" si="19"/>
        <v>8</v>
      </c>
      <c r="T24" s="64"/>
      <c r="Y24" s="59">
        <f t="shared" si="3"/>
        <v>0</v>
      </c>
      <c r="Z24" s="59">
        <f t="shared" si="4"/>
        <v>0</v>
      </c>
      <c r="AA24" s="59">
        <f t="shared" si="5"/>
        <v>1</v>
      </c>
      <c r="AB24" s="59">
        <f t="shared" si="6"/>
        <v>3</v>
      </c>
      <c r="AC24" s="59">
        <f t="shared" si="7"/>
        <v>0</v>
      </c>
      <c r="AD24" s="59">
        <f t="shared" si="8"/>
        <v>0</v>
      </c>
      <c r="AE24" s="59">
        <f t="shared" si="9"/>
        <v>0</v>
      </c>
      <c r="AF24" s="59">
        <f t="shared" si="10"/>
        <v>0</v>
      </c>
      <c r="AG24" s="59">
        <f t="shared" si="11"/>
        <v>1</v>
      </c>
      <c r="AH24" s="59">
        <f t="shared" si="12"/>
        <v>0</v>
      </c>
      <c r="AI24" s="59">
        <f t="shared" si="13"/>
        <v>2</v>
      </c>
      <c r="AJ24" s="59">
        <f t="shared" si="14"/>
        <v>0</v>
      </c>
      <c r="AK24" s="59">
        <f t="shared" si="15"/>
        <v>0</v>
      </c>
      <c r="AL24" s="59">
        <f t="shared" si="16"/>
        <v>0</v>
      </c>
      <c r="AM24" s="59">
        <f t="shared" si="17"/>
        <v>1</v>
      </c>
    </row>
    <row r="25" spans="1:39" x14ac:dyDescent="0.2">
      <c r="A25" s="73" t="s">
        <v>294</v>
      </c>
      <c r="B25" s="160">
        <v>0</v>
      </c>
      <c r="C25" s="160">
        <v>0</v>
      </c>
      <c r="D25" s="160">
        <v>1</v>
      </c>
      <c r="E25" s="160">
        <v>3</v>
      </c>
      <c r="F25" s="160">
        <v>0</v>
      </c>
      <c r="G25" s="160">
        <v>0</v>
      </c>
      <c r="H25" s="160">
        <v>0</v>
      </c>
      <c r="I25" s="160">
        <v>0</v>
      </c>
      <c r="J25" s="160">
        <v>1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95">
        <f t="shared" si="1"/>
        <v>5</v>
      </c>
      <c r="T25" s="64"/>
      <c r="V25" s="162"/>
      <c r="Y25" s="59">
        <f t="shared" si="3"/>
        <v>0</v>
      </c>
      <c r="Z25" s="59">
        <f t="shared" si="4"/>
        <v>0</v>
      </c>
      <c r="AA25" s="59">
        <f t="shared" si="5"/>
        <v>1</v>
      </c>
      <c r="AB25" s="59">
        <f t="shared" si="6"/>
        <v>3</v>
      </c>
      <c r="AC25" s="59">
        <f t="shared" si="7"/>
        <v>0</v>
      </c>
      <c r="AD25" s="59">
        <f t="shared" si="8"/>
        <v>0</v>
      </c>
      <c r="AE25" s="59">
        <f t="shared" si="9"/>
        <v>0</v>
      </c>
      <c r="AF25" s="59">
        <f t="shared" si="10"/>
        <v>0</v>
      </c>
      <c r="AG25" s="59">
        <f t="shared" si="11"/>
        <v>1</v>
      </c>
      <c r="AH25" s="59">
        <f t="shared" si="12"/>
        <v>0</v>
      </c>
      <c r="AI25" s="59">
        <f t="shared" si="13"/>
        <v>0</v>
      </c>
      <c r="AJ25" s="59">
        <f t="shared" si="14"/>
        <v>0</v>
      </c>
      <c r="AK25" s="59">
        <f t="shared" si="15"/>
        <v>0</v>
      </c>
      <c r="AL25" s="59">
        <f t="shared" si="16"/>
        <v>0</v>
      </c>
      <c r="AM25" s="59">
        <f t="shared" si="17"/>
        <v>0</v>
      </c>
    </row>
    <row r="26" spans="1:39" ht="18" x14ac:dyDescent="0.2">
      <c r="A26" s="74" t="s">
        <v>295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1</v>
      </c>
      <c r="M26" s="159">
        <v>0</v>
      </c>
      <c r="N26" s="159">
        <v>0</v>
      </c>
      <c r="O26" s="159">
        <v>0</v>
      </c>
      <c r="P26" s="159">
        <v>0</v>
      </c>
      <c r="Q26" s="194">
        <f t="shared" si="1"/>
        <v>1</v>
      </c>
      <c r="T26" s="64"/>
      <c r="Y26" s="59">
        <f t="shared" si="3"/>
        <v>0</v>
      </c>
      <c r="Z26" s="59">
        <f t="shared" si="4"/>
        <v>0</v>
      </c>
      <c r="AA26" s="59">
        <f t="shared" si="5"/>
        <v>0</v>
      </c>
      <c r="AB26" s="59">
        <f t="shared" si="6"/>
        <v>0</v>
      </c>
      <c r="AC26" s="59">
        <f t="shared" si="7"/>
        <v>0</v>
      </c>
      <c r="AD26" s="59">
        <f t="shared" si="8"/>
        <v>0</v>
      </c>
      <c r="AE26" s="59">
        <f t="shared" si="9"/>
        <v>0</v>
      </c>
      <c r="AF26" s="59">
        <f t="shared" si="10"/>
        <v>0</v>
      </c>
      <c r="AG26" s="59">
        <f t="shared" si="11"/>
        <v>0</v>
      </c>
      <c r="AH26" s="59">
        <f t="shared" si="12"/>
        <v>0</v>
      </c>
      <c r="AI26" s="59">
        <f t="shared" si="13"/>
        <v>1</v>
      </c>
      <c r="AJ26" s="59">
        <f t="shared" si="14"/>
        <v>0</v>
      </c>
      <c r="AK26" s="59">
        <f t="shared" si="15"/>
        <v>0</v>
      </c>
      <c r="AL26" s="59">
        <f t="shared" si="16"/>
        <v>0</v>
      </c>
      <c r="AM26" s="59">
        <f t="shared" si="17"/>
        <v>0</v>
      </c>
    </row>
    <row r="27" spans="1:39" ht="18" x14ac:dyDescent="0.2">
      <c r="A27" s="73" t="s">
        <v>283</v>
      </c>
      <c r="B27" s="160">
        <v>1</v>
      </c>
      <c r="C27" s="160">
        <v>1</v>
      </c>
      <c r="D27" s="160">
        <v>23</v>
      </c>
      <c r="E27" s="160">
        <v>54</v>
      </c>
      <c r="F27" s="160">
        <v>0</v>
      </c>
      <c r="G27" s="160">
        <v>34</v>
      </c>
      <c r="H27" s="160">
        <v>36</v>
      </c>
      <c r="I27" s="160">
        <v>1</v>
      </c>
      <c r="J27" s="160">
        <v>35</v>
      </c>
      <c r="K27" s="160">
        <v>1</v>
      </c>
      <c r="L27" s="160">
        <v>46</v>
      </c>
      <c r="M27" s="160">
        <v>12</v>
      </c>
      <c r="N27" s="160">
        <v>1</v>
      </c>
      <c r="O27" s="160">
        <v>15</v>
      </c>
      <c r="P27" s="160">
        <v>18</v>
      </c>
      <c r="Q27" s="195">
        <f t="shared" si="1"/>
        <v>278</v>
      </c>
      <c r="T27" s="64"/>
      <c r="V27" s="162"/>
      <c r="Y27" s="59">
        <f t="shared" si="3"/>
        <v>1</v>
      </c>
      <c r="Z27" s="59">
        <f t="shared" si="4"/>
        <v>1</v>
      </c>
      <c r="AA27" s="59">
        <f t="shared" si="5"/>
        <v>23</v>
      </c>
      <c r="AB27" s="59">
        <f t="shared" si="6"/>
        <v>54</v>
      </c>
      <c r="AC27" s="59">
        <f t="shared" si="7"/>
        <v>0</v>
      </c>
      <c r="AD27" s="59">
        <f t="shared" si="8"/>
        <v>34</v>
      </c>
      <c r="AE27" s="59">
        <f t="shared" si="9"/>
        <v>36</v>
      </c>
      <c r="AF27" s="59">
        <f t="shared" si="10"/>
        <v>1</v>
      </c>
      <c r="AG27" s="59">
        <f t="shared" si="11"/>
        <v>35</v>
      </c>
      <c r="AH27" s="59">
        <f t="shared" si="12"/>
        <v>1</v>
      </c>
      <c r="AI27" s="59">
        <f t="shared" si="13"/>
        <v>46</v>
      </c>
      <c r="AJ27" s="59">
        <f t="shared" si="14"/>
        <v>12</v>
      </c>
      <c r="AK27" s="59">
        <f t="shared" si="15"/>
        <v>1</v>
      </c>
      <c r="AL27" s="59">
        <f t="shared" si="16"/>
        <v>15</v>
      </c>
      <c r="AM27" s="59">
        <f t="shared" si="17"/>
        <v>18</v>
      </c>
    </row>
    <row r="28" spans="1:39" ht="14.25" customHeight="1" x14ac:dyDescent="0.2">
      <c r="A28" s="74" t="s">
        <v>262</v>
      </c>
      <c r="B28" s="159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1</v>
      </c>
      <c r="I28" s="159">
        <v>0</v>
      </c>
      <c r="J28" s="159">
        <v>0</v>
      </c>
      <c r="K28" s="159">
        <v>0</v>
      </c>
      <c r="L28" s="159">
        <v>1</v>
      </c>
      <c r="M28" s="159">
        <v>0</v>
      </c>
      <c r="N28" s="159">
        <v>0</v>
      </c>
      <c r="O28" s="159">
        <v>0</v>
      </c>
      <c r="P28" s="159">
        <v>0</v>
      </c>
      <c r="Q28" s="194">
        <f t="shared" si="1"/>
        <v>2</v>
      </c>
      <c r="T28" s="64"/>
      <c r="Y28" s="59">
        <f t="shared" si="3"/>
        <v>0</v>
      </c>
      <c r="Z28" s="59">
        <f t="shared" si="4"/>
        <v>0</v>
      </c>
      <c r="AA28" s="59">
        <f t="shared" si="5"/>
        <v>0</v>
      </c>
      <c r="AB28" s="59">
        <f t="shared" si="6"/>
        <v>0</v>
      </c>
      <c r="AC28" s="59">
        <f t="shared" si="7"/>
        <v>0</v>
      </c>
      <c r="AD28" s="59">
        <f t="shared" si="8"/>
        <v>0</v>
      </c>
      <c r="AE28" s="59">
        <f t="shared" si="9"/>
        <v>1</v>
      </c>
      <c r="AF28" s="59">
        <f t="shared" si="10"/>
        <v>0</v>
      </c>
      <c r="AG28" s="59">
        <f t="shared" si="11"/>
        <v>0</v>
      </c>
      <c r="AH28" s="59">
        <f t="shared" si="12"/>
        <v>0</v>
      </c>
      <c r="AI28" s="59">
        <f t="shared" si="13"/>
        <v>1</v>
      </c>
      <c r="AJ28" s="59">
        <f t="shared" si="14"/>
        <v>0</v>
      </c>
      <c r="AK28" s="59">
        <f t="shared" si="15"/>
        <v>0</v>
      </c>
      <c r="AL28" s="59">
        <f t="shared" si="16"/>
        <v>0</v>
      </c>
      <c r="AM28" s="59">
        <f t="shared" si="17"/>
        <v>0</v>
      </c>
    </row>
    <row r="29" spans="1:39" x14ac:dyDescent="0.2">
      <c r="A29" s="73" t="s">
        <v>223</v>
      </c>
      <c r="B29" s="160">
        <v>0</v>
      </c>
      <c r="C29" s="160">
        <v>0</v>
      </c>
      <c r="D29" s="160">
        <v>0</v>
      </c>
      <c r="E29" s="160">
        <v>1</v>
      </c>
      <c r="F29" s="160">
        <v>0</v>
      </c>
      <c r="G29" s="160">
        <v>1</v>
      </c>
      <c r="H29" s="160">
        <v>1</v>
      </c>
      <c r="I29" s="160">
        <v>0</v>
      </c>
      <c r="J29" s="160">
        <v>1</v>
      </c>
      <c r="K29" s="160">
        <v>0</v>
      </c>
      <c r="L29" s="160">
        <v>3</v>
      </c>
      <c r="M29" s="160">
        <v>0</v>
      </c>
      <c r="N29" s="160">
        <v>0</v>
      </c>
      <c r="O29" s="160">
        <v>0</v>
      </c>
      <c r="P29" s="160">
        <v>1</v>
      </c>
      <c r="Q29" s="195">
        <f t="shared" si="1"/>
        <v>8</v>
      </c>
      <c r="T29" s="64"/>
      <c r="Y29" s="59">
        <f t="shared" si="3"/>
        <v>0</v>
      </c>
      <c r="Z29" s="59">
        <f t="shared" si="4"/>
        <v>0</v>
      </c>
      <c r="AA29" s="59">
        <f t="shared" si="5"/>
        <v>0</v>
      </c>
      <c r="AB29" s="59">
        <f t="shared" si="6"/>
        <v>1</v>
      </c>
      <c r="AC29" s="59">
        <f t="shared" si="7"/>
        <v>0</v>
      </c>
      <c r="AD29" s="59">
        <f t="shared" si="8"/>
        <v>1</v>
      </c>
      <c r="AE29" s="59">
        <f t="shared" si="9"/>
        <v>1</v>
      </c>
      <c r="AF29" s="59">
        <f t="shared" si="10"/>
        <v>0</v>
      </c>
      <c r="AG29" s="59">
        <f t="shared" si="11"/>
        <v>1</v>
      </c>
      <c r="AH29" s="59">
        <f t="shared" si="12"/>
        <v>0</v>
      </c>
      <c r="AI29" s="59">
        <f t="shared" si="13"/>
        <v>3</v>
      </c>
      <c r="AJ29" s="59">
        <f t="shared" si="14"/>
        <v>0</v>
      </c>
      <c r="AK29" s="59">
        <f t="shared" si="15"/>
        <v>0</v>
      </c>
      <c r="AL29" s="59">
        <f t="shared" si="16"/>
        <v>0</v>
      </c>
      <c r="AM29" s="59">
        <f t="shared" si="17"/>
        <v>1</v>
      </c>
    </row>
    <row r="30" spans="1:39" x14ac:dyDescent="0.2">
      <c r="A30" s="74" t="s">
        <v>226</v>
      </c>
      <c r="B30" s="159">
        <v>0</v>
      </c>
      <c r="C30" s="159">
        <v>0</v>
      </c>
      <c r="D30" s="159">
        <v>6</v>
      </c>
      <c r="E30" s="159">
        <v>2</v>
      </c>
      <c r="F30" s="159">
        <v>0</v>
      </c>
      <c r="G30" s="159">
        <v>10</v>
      </c>
      <c r="H30" s="159">
        <v>4</v>
      </c>
      <c r="I30" s="159">
        <v>1</v>
      </c>
      <c r="J30" s="159">
        <v>0</v>
      </c>
      <c r="K30" s="159">
        <v>0</v>
      </c>
      <c r="L30" s="159">
        <v>2</v>
      </c>
      <c r="M30" s="159">
        <v>2</v>
      </c>
      <c r="N30" s="159">
        <v>0</v>
      </c>
      <c r="O30" s="159">
        <v>2</v>
      </c>
      <c r="P30" s="159">
        <v>1</v>
      </c>
      <c r="Q30" s="194">
        <f t="shared" si="1"/>
        <v>30</v>
      </c>
      <c r="T30" s="64"/>
      <c r="Y30" s="59">
        <f t="shared" si="3"/>
        <v>0</v>
      </c>
      <c r="Z30" s="59">
        <f t="shared" si="4"/>
        <v>0</v>
      </c>
      <c r="AA30" s="59">
        <f t="shared" si="5"/>
        <v>6</v>
      </c>
      <c r="AB30" s="59">
        <f t="shared" si="6"/>
        <v>2</v>
      </c>
      <c r="AC30" s="59">
        <f t="shared" si="7"/>
        <v>0</v>
      </c>
      <c r="AD30" s="59">
        <f t="shared" si="8"/>
        <v>10</v>
      </c>
      <c r="AE30" s="59">
        <f t="shared" si="9"/>
        <v>4</v>
      </c>
      <c r="AF30" s="59">
        <f t="shared" si="10"/>
        <v>1</v>
      </c>
      <c r="AG30" s="59">
        <f t="shared" si="11"/>
        <v>0</v>
      </c>
      <c r="AH30" s="59">
        <f t="shared" si="12"/>
        <v>0</v>
      </c>
      <c r="AI30" s="59">
        <f t="shared" si="13"/>
        <v>2</v>
      </c>
      <c r="AJ30" s="59">
        <f t="shared" si="14"/>
        <v>2</v>
      </c>
      <c r="AK30" s="59">
        <f t="shared" si="15"/>
        <v>0</v>
      </c>
      <c r="AL30" s="59">
        <f t="shared" si="16"/>
        <v>2</v>
      </c>
      <c r="AM30" s="59">
        <f t="shared" si="17"/>
        <v>1</v>
      </c>
    </row>
    <row r="31" spans="1:39" ht="13.5" thickBot="1" x14ac:dyDescent="0.25">
      <c r="A31" s="73" t="s">
        <v>113</v>
      </c>
      <c r="B31" s="160">
        <v>4</v>
      </c>
      <c r="C31" s="160">
        <v>8</v>
      </c>
      <c r="D31" s="160">
        <v>45</v>
      </c>
      <c r="E31" s="160">
        <v>315</v>
      </c>
      <c r="F31" s="160">
        <v>4</v>
      </c>
      <c r="G31" s="160">
        <v>117</v>
      </c>
      <c r="H31" s="160">
        <v>150</v>
      </c>
      <c r="I31" s="160">
        <v>49</v>
      </c>
      <c r="J31" s="160">
        <v>146</v>
      </c>
      <c r="K31" s="160">
        <v>2</v>
      </c>
      <c r="L31" s="160">
        <v>260</v>
      </c>
      <c r="M31" s="160">
        <v>21</v>
      </c>
      <c r="N31" s="160">
        <v>3</v>
      </c>
      <c r="O31" s="160">
        <v>77</v>
      </c>
      <c r="P31" s="160">
        <v>67</v>
      </c>
      <c r="Q31" s="195">
        <f t="shared" si="1"/>
        <v>1268</v>
      </c>
      <c r="T31" s="64"/>
      <c r="Y31" s="59">
        <f t="shared" si="3"/>
        <v>4</v>
      </c>
      <c r="Z31" s="59">
        <f t="shared" si="4"/>
        <v>8</v>
      </c>
      <c r="AA31" s="59">
        <f t="shared" si="5"/>
        <v>45</v>
      </c>
      <c r="AB31" s="59">
        <f t="shared" si="6"/>
        <v>315</v>
      </c>
      <c r="AC31" s="59">
        <f t="shared" si="7"/>
        <v>4</v>
      </c>
      <c r="AD31" s="59">
        <f t="shared" si="8"/>
        <v>117</v>
      </c>
      <c r="AE31" s="59">
        <f t="shared" si="9"/>
        <v>150</v>
      </c>
      <c r="AF31" s="59">
        <f t="shared" si="10"/>
        <v>49</v>
      </c>
      <c r="AG31" s="59">
        <f t="shared" si="11"/>
        <v>146</v>
      </c>
      <c r="AH31" s="59">
        <f t="shared" si="12"/>
        <v>2</v>
      </c>
      <c r="AI31" s="59">
        <f t="shared" si="13"/>
        <v>260</v>
      </c>
      <c r="AJ31" s="59">
        <f t="shared" si="14"/>
        <v>21</v>
      </c>
      <c r="AK31" s="59">
        <f t="shared" si="15"/>
        <v>3</v>
      </c>
      <c r="AL31" s="59">
        <f t="shared" si="16"/>
        <v>77</v>
      </c>
      <c r="AM31" s="59">
        <f t="shared" si="17"/>
        <v>67</v>
      </c>
    </row>
    <row r="32" spans="1:39" ht="13.5" thickBot="1" x14ac:dyDescent="0.25">
      <c r="A32" s="210" t="s">
        <v>0</v>
      </c>
      <c r="B32" s="233">
        <f t="shared" ref="B32:Q32" si="20">SUM(B7:B31)</f>
        <v>15</v>
      </c>
      <c r="C32" s="234">
        <f t="shared" si="20"/>
        <v>24</v>
      </c>
      <c r="D32" s="234">
        <f t="shared" si="20"/>
        <v>136</v>
      </c>
      <c r="E32" s="234">
        <f t="shared" si="20"/>
        <v>563</v>
      </c>
      <c r="F32" s="234">
        <f t="shared" si="20"/>
        <v>11</v>
      </c>
      <c r="G32" s="234">
        <f t="shared" si="20"/>
        <v>259</v>
      </c>
      <c r="H32" s="234">
        <f t="shared" si="20"/>
        <v>310</v>
      </c>
      <c r="I32" s="234">
        <f t="shared" si="20"/>
        <v>72</v>
      </c>
      <c r="J32" s="234">
        <f t="shared" si="20"/>
        <v>295</v>
      </c>
      <c r="K32" s="234">
        <f t="shared" si="20"/>
        <v>8</v>
      </c>
      <c r="L32" s="234">
        <f t="shared" si="20"/>
        <v>476</v>
      </c>
      <c r="M32" s="234">
        <f t="shared" si="20"/>
        <v>75</v>
      </c>
      <c r="N32" s="234">
        <f t="shared" si="20"/>
        <v>5</v>
      </c>
      <c r="O32" s="234">
        <f t="shared" si="20"/>
        <v>130</v>
      </c>
      <c r="P32" s="234">
        <f t="shared" si="20"/>
        <v>143</v>
      </c>
      <c r="Q32" s="235">
        <f t="shared" si="20"/>
        <v>2522</v>
      </c>
      <c r="T32" s="59" t="s">
        <v>283</v>
      </c>
      <c r="U32" s="59">
        <v>278</v>
      </c>
    </row>
    <row r="33" spans="1:21" x14ac:dyDescent="0.2">
      <c r="A33" s="409" t="s">
        <v>185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T33" s="59" t="s">
        <v>284</v>
      </c>
      <c r="U33" s="59">
        <v>253</v>
      </c>
    </row>
    <row r="34" spans="1:21" x14ac:dyDescent="0.2">
      <c r="A34" s="163"/>
      <c r="B34" s="163"/>
      <c r="C34" s="163"/>
      <c r="D34" s="163"/>
      <c r="E34" s="163"/>
      <c r="F34" s="163"/>
      <c r="G34" s="163"/>
      <c r="H34" s="163"/>
      <c r="I34" s="255"/>
      <c r="J34" s="255"/>
      <c r="K34" s="294"/>
      <c r="L34" s="294"/>
      <c r="M34" s="163"/>
      <c r="N34" s="294"/>
      <c r="O34" s="163"/>
      <c r="P34" s="163"/>
      <c r="Q34" s="163"/>
      <c r="T34" s="59" t="s">
        <v>304</v>
      </c>
      <c r="U34" s="59">
        <v>246</v>
      </c>
    </row>
    <row r="35" spans="1:21" ht="18" customHeight="1" x14ac:dyDescent="0.2">
      <c r="T35" s="59" t="s">
        <v>285</v>
      </c>
      <c r="U35" s="59">
        <v>174</v>
      </c>
    </row>
    <row r="36" spans="1:21" ht="18" customHeight="1" x14ac:dyDescent="0.2">
      <c r="T36" s="59" t="s">
        <v>286</v>
      </c>
      <c r="U36" s="59">
        <v>63</v>
      </c>
    </row>
    <row r="37" spans="1:21" ht="18" customHeight="1" x14ac:dyDescent="0.2">
      <c r="T37" s="59" t="s">
        <v>115</v>
      </c>
      <c r="U37" s="59">
        <v>53</v>
      </c>
    </row>
    <row r="38" spans="1:21" x14ac:dyDescent="0.2">
      <c r="T38" s="59" t="s">
        <v>213</v>
      </c>
      <c r="U38" s="59">
        <v>36</v>
      </c>
    </row>
    <row r="39" spans="1:21" ht="20.25" customHeight="1" x14ac:dyDescent="0.2">
      <c r="T39" s="59" t="s">
        <v>291</v>
      </c>
      <c r="U39" s="59">
        <v>30</v>
      </c>
    </row>
    <row r="40" spans="1:21" x14ac:dyDescent="0.2">
      <c r="H40" s="164"/>
      <c r="O40" s="164"/>
      <c r="T40" s="59" t="s">
        <v>226</v>
      </c>
      <c r="U40" s="59">
        <v>30</v>
      </c>
    </row>
    <row r="41" spans="1:21" x14ac:dyDescent="0.2">
      <c r="H41" s="61"/>
      <c r="O41" s="61"/>
      <c r="T41" s="59" t="s">
        <v>214</v>
      </c>
      <c r="U41" s="59">
        <v>16</v>
      </c>
    </row>
    <row r="42" spans="1:21" x14ac:dyDescent="0.2">
      <c r="H42" s="63"/>
      <c r="O42" s="63"/>
      <c r="T42" s="59" t="s">
        <v>225</v>
      </c>
      <c r="U42" s="59">
        <v>10</v>
      </c>
    </row>
    <row r="43" spans="1:21" x14ac:dyDescent="0.2">
      <c r="H43" s="63"/>
      <c r="O43" s="63"/>
      <c r="T43" s="59" t="s">
        <v>219</v>
      </c>
      <c r="U43" s="59">
        <v>9</v>
      </c>
    </row>
    <row r="44" spans="1:21" x14ac:dyDescent="0.2">
      <c r="H44" s="63"/>
      <c r="O44" s="63"/>
      <c r="T44" s="59" t="s">
        <v>258</v>
      </c>
      <c r="U44" s="59">
        <v>8</v>
      </c>
    </row>
    <row r="45" spans="1:21" x14ac:dyDescent="0.2">
      <c r="H45" s="63"/>
      <c r="O45" s="63"/>
      <c r="T45" s="59" t="s">
        <v>293</v>
      </c>
      <c r="U45" s="59">
        <v>8</v>
      </c>
    </row>
    <row r="46" spans="1:21" x14ac:dyDescent="0.2">
      <c r="A46" s="419" t="s">
        <v>77</v>
      </c>
      <c r="B46" s="419"/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T46" s="59" t="s">
        <v>223</v>
      </c>
      <c r="U46" s="59">
        <v>8</v>
      </c>
    </row>
    <row r="47" spans="1:21" x14ac:dyDescent="0.2">
      <c r="A47" s="101"/>
      <c r="B47" s="101"/>
      <c r="C47" s="101"/>
      <c r="D47" s="101"/>
      <c r="E47" s="101"/>
      <c r="F47" s="101"/>
      <c r="G47" s="101"/>
      <c r="H47" s="101"/>
      <c r="I47" s="256"/>
      <c r="J47" s="256"/>
      <c r="K47" s="356"/>
      <c r="L47" s="305"/>
      <c r="M47" s="101"/>
      <c r="N47" s="352"/>
      <c r="O47" s="101"/>
      <c r="P47" s="101"/>
      <c r="T47" s="59" t="s">
        <v>282</v>
      </c>
      <c r="U47" s="59">
        <v>7</v>
      </c>
    </row>
    <row r="48" spans="1:21" x14ac:dyDescent="0.15">
      <c r="A48" s="417" t="s">
        <v>94</v>
      </c>
      <c r="B48" s="417"/>
      <c r="C48" s="417"/>
      <c r="D48" s="417"/>
      <c r="E48" s="116"/>
      <c r="F48" s="418" t="s">
        <v>86</v>
      </c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T48" s="59" t="s">
        <v>296</v>
      </c>
      <c r="U48" s="59">
        <v>6</v>
      </c>
    </row>
    <row r="49" spans="1:21" x14ac:dyDescent="0.2">
      <c r="A49" s="416" t="s">
        <v>93</v>
      </c>
      <c r="B49" s="416"/>
      <c r="C49" s="416"/>
      <c r="D49" s="416"/>
      <c r="E49" s="102"/>
      <c r="F49" s="418" t="s">
        <v>85</v>
      </c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T49" s="59" t="s">
        <v>288</v>
      </c>
      <c r="U49" s="59">
        <v>5</v>
      </c>
    </row>
    <row r="50" spans="1:21" x14ac:dyDescent="0.2">
      <c r="A50" s="416" t="s">
        <v>92</v>
      </c>
      <c r="B50" s="416"/>
      <c r="C50" s="416"/>
      <c r="D50" s="416"/>
      <c r="E50" s="102"/>
      <c r="F50" s="418" t="s">
        <v>84</v>
      </c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T50" s="59" t="s">
        <v>294</v>
      </c>
      <c r="U50" s="59">
        <v>5</v>
      </c>
    </row>
    <row r="51" spans="1:21" x14ac:dyDescent="0.2">
      <c r="A51" s="416" t="s">
        <v>91</v>
      </c>
      <c r="B51" s="416"/>
      <c r="C51" s="416"/>
      <c r="D51" s="416"/>
      <c r="E51" s="102"/>
      <c r="F51" s="418" t="s">
        <v>83</v>
      </c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T51" s="59" t="s">
        <v>259</v>
      </c>
      <c r="U51" s="59">
        <v>4</v>
      </c>
    </row>
    <row r="52" spans="1:21" x14ac:dyDescent="0.2">
      <c r="A52" s="416" t="s">
        <v>90</v>
      </c>
      <c r="B52" s="416"/>
      <c r="C52" s="416"/>
      <c r="D52" s="416"/>
      <c r="E52" s="102"/>
      <c r="F52" s="418" t="s">
        <v>82</v>
      </c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T52" s="59" t="s">
        <v>262</v>
      </c>
      <c r="U52" s="59">
        <v>2</v>
      </c>
    </row>
    <row r="53" spans="1:21" x14ac:dyDescent="0.2">
      <c r="A53" s="416" t="s">
        <v>89</v>
      </c>
      <c r="B53" s="416"/>
      <c r="C53" s="416"/>
      <c r="D53" s="416"/>
      <c r="E53" s="102"/>
      <c r="F53" s="418" t="s">
        <v>81</v>
      </c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T53" s="59" t="s">
        <v>268</v>
      </c>
      <c r="U53" s="59">
        <v>1</v>
      </c>
    </row>
    <row r="54" spans="1:21" x14ac:dyDescent="0.2">
      <c r="A54" s="416" t="s">
        <v>88</v>
      </c>
      <c r="B54" s="416"/>
      <c r="C54" s="416"/>
      <c r="D54" s="416"/>
      <c r="E54" s="102"/>
      <c r="F54" s="418" t="s">
        <v>80</v>
      </c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T54" s="59" t="s">
        <v>289</v>
      </c>
      <c r="U54" s="59">
        <v>1</v>
      </c>
    </row>
    <row r="55" spans="1:21" x14ac:dyDescent="0.2">
      <c r="A55" s="416" t="s">
        <v>87</v>
      </c>
      <c r="B55" s="416"/>
      <c r="C55" s="416"/>
      <c r="D55" s="416"/>
      <c r="E55" s="102"/>
      <c r="F55" s="418" t="s">
        <v>79</v>
      </c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T55" s="59" t="s">
        <v>295</v>
      </c>
      <c r="U55" s="59">
        <v>1</v>
      </c>
    </row>
    <row r="56" spans="1:21" x14ac:dyDescent="0.2">
      <c r="A56" s="102"/>
      <c r="B56" s="102"/>
      <c r="C56" s="102"/>
      <c r="D56" s="102"/>
      <c r="E56" s="102"/>
      <c r="F56" s="418" t="s">
        <v>229</v>
      </c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T56" s="59" t="s">
        <v>113</v>
      </c>
      <c r="U56" s="59">
        <v>1268</v>
      </c>
    </row>
    <row r="57" spans="1:21" ht="8.25" customHeight="1" x14ac:dyDescent="0.2">
      <c r="A57" s="165"/>
      <c r="B57" s="165"/>
      <c r="C57" s="165"/>
      <c r="D57" s="165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</row>
    <row r="58" spans="1:21" x14ac:dyDescent="0.2">
      <c r="A58" s="90" t="s">
        <v>32</v>
      </c>
      <c r="B58" s="166"/>
      <c r="C58" s="166"/>
      <c r="D58" s="16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</row>
  </sheetData>
  <sortState ref="T32:U55">
    <sortCondition descending="1" ref="U32:U55"/>
  </sortState>
  <mergeCells count="25">
    <mergeCell ref="F56:Q56"/>
    <mergeCell ref="F51:Q51"/>
    <mergeCell ref="F52:Q52"/>
    <mergeCell ref="F53:Q53"/>
    <mergeCell ref="F54:Q54"/>
    <mergeCell ref="F55:Q55"/>
    <mergeCell ref="A1:Q1"/>
    <mergeCell ref="A3:Q3"/>
    <mergeCell ref="A5:A6"/>
    <mergeCell ref="B5:P5"/>
    <mergeCell ref="Q5:Q6"/>
    <mergeCell ref="A4:Q4"/>
    <mergeCell ref="A33:Q33"/>
    <mergeCell ref="A53:D53"/>
    <mergeCell ref="A48:D48"/>
    <mergeCell ref="A49:D49"/>
    <mergeCell ref="F48:Q48"/>
    <mergeCell ref="F49:Q49"/>
    <mergeCell ref="F50:Q50"/>
    <mergeCell ref="A46:Q46"/>
    <mergeCell ref="A54:D54"/>
    <mergeCell ref="A55:D55"/>
    <mergeCell ref="A50:D50"/>
    <mergeCell ref="A51:D51"/>
    <mergeCell ref="A52:D52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28"/>
  <sheetViews>
    <sheetView showGridLines="0" view="pageBreakPreview" topLeftCell="A19" zoomScale="130" zoomScaleNormal="130" zoomScaleSheetLayoutView="130" workbookViewId="0">
      <selection activeCell="F26" sqref="F26"/>
    </sheetView>
  </sheetViews>
  <sheetFormatPr baseColWidth="10" defaultRowHeight="12.75" x14ac:dyDescent="0.2"/>
  <cols>
    <col min="1" max="1" width="37.140625" style="310" customWidth="1"/>
    <col min="2" max="2" width="3.85546875" style="310" customWidth="1"/>
    <col min="3" max="3" width="3.7109375" style="310" customWidth="1"/>
    <col min="4" max="4" width="3.85546875" style="310" customWidth="1"/>
    <col min="5" max="6" width="3.7109375" style="310" customWidth="1"/>
    <col min="7" max="7" width="4" style="310" customWidth="1"/>
    <col min="8" max="10" width="3.85546875" style="310" customWidth="1"/>
    <col min="11" max="14" width="3.5703125" style="310" customWidth="1"/>
    <col min="15" max="16" width="4" style="310" customWidth="1"/>
    <col min="17" max="17" width="7.28515625" style="310" customWidth="1"/>
    <col min="18" max="18" width="3.42578125" style="310" customWidth="1"/>
    <col min="19" max="19" width="5.28515625" style="310" customWidth="1"/>
    <col min="20" max="20" width="14" style="310" customWidth="1"/>
    <col min="21" max="22" width="11.42578125" style="310"/>
    <col min="23" max="46" width="6.42578125" style="310" customWidth="1"/>
    <col min="47" max="16384" width="11.42578125" style="310"/>
  </cols>
  <sheetData>
    <row r="1" spans="1:37" ht="15" x14ac:dyDescent="0.2">
      <c r="A1" s="428" t="s">
        <v>240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309"/>
    </row>
    <row r="2" spans="1:37" ht="15" x14ac:dyDescent="0.2">
      <c r="A2" s="311" t="s">
        <v>122</v>
      </c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</row>
    <row r="3" spans="1:37" ht="27.75" customHeight="1" x14ac:dyDescent="0.2">
      <c r="A3" s="429" t="s">
        <v>224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314"/>
    </row>
    <row r="4" spans="1:37" ht="15" x14ac:dyDescent="0.2">
      <c r="A4" s="435" t="s">
        <v>275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314"/>
    </row>
    <row r="5" spans="1:37" ht="4.5" customHeight="1" thickBot="1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314"/>
      <c r="T5" s="310" t="s">
        <v>126</v>
      </c>
      <c r="U5" s="310">
        <v>223</v>
      </c>
    </row>
    <row r="6" spans="1:37" ht="13.5" thickBot="1" x14ac:dyDescent="0.25">
      <c r="A6" s="431" t="s">
        <v>112</v>
      </c>
      <c r="B6" s="433" t="s">
        <v>77</v>
      </c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1" t="s">
        <v>0</v>
      </c>
      <c r="R6" s="315"/>
      <c r="T6" s="316" t="s">
        <v>166</v>
      </c>
      <c r="U6" s="310">
        <v>107</v>
      </c>
    </row>
    <row r="7" spans="1:37" ht="13.5" thickBot="1" x14ac:dyDescent="0.25">
      <c r="A7" s="432"/>
      <c r="B7" s="317" t="s">
        <v>203</v>
      </c>
      <c r="C7" s="317" t="s">
        <v>227</v>
      </c>
      <c r="D7" s="317" t="s">
        <v>102</v>
      </c>
      <c r="E7" s="317" t="s">
        <v>101</v>
      </c>
      <c r="F7" s="317" t="s">
        <v>114</v>
      </c>
      <c r="G7" s="317" t="s">
        <v>100</v>
      </c>
      <c r="H7" s="317" t="s">
        <v>96</v>
      </c>
      <c r="I7" s="317" t="s">
        <v>221</v>
      </c>
      <c r="J7" s="317" t="s">
        <v>95</v>
      </c>
      <c r="K7" s="317" t="s">
        <v>257</v>
      </c>
      <c r="L7" s="317" t="s">
        <v>99</v>
      </c>
      <c r="M7" s="317" t="s">
        <v>222</v>
      </c>
      <c r="N7" s="317" t="s">
        <v>256</v>
      </c>
      <c r="O7" s="317" t="s">
        <v>98</v>
      </c>
      <c r="P7" s="317" t="s">
        <v>97</v>
      </c>
      <c r="Q7" s="432"/>
      <c r="T7" s="318" t="s">
        <v>1</v>
      </c>
      <c r="U7" s="310">
        <v>1549</v>
      </c>
    </row>
    <row r="8" spans="1:37" ht="12" customHeight="1" x14ac:dyDescent="0.2">
      <c r="A8" s="319" t="s">
        <v>108</v>
      </c>
      <c r="B8" s="320">
        <v>0</v>
      </c>
      <c r="C8" s="321">
        <v>0</v>
      </c>
      <c r="D8" s="321">
        <v>4</v>
      </c>
      <c r="E8" s="321">
        <v>1</v>
      </c>
      <c r="F8" s="321">
        <v>0</v>
      </c>
      <c r="G8" s="321">
        <v>1</v>
      </c>
      <c r="H8" s="321">
        <v>2</v>
      </c>
      <c r="I8" s="321">
        <v>0</v>
      </c>
      <c r="J8" s="321">
        <v>2</v>
      </c>
      <c r="K8" s="321">
        <v>0</v>
      </c>
      <c r="L8" s="321">
        <v>2</v>
      </c>
      <c r="M8" s="321">
        <v>0</v>
      </c>
      <c r="N8" s="321">
        <v>0</v>
      </c>
      <c r="O8" s="321">
        <v>1</v>
      </c>
      <c r="P8" s="321">
        <v>2</v>
      </c>
      <c r="Q8" s="322">
        <f t="shared" ref="Q8:Q42" si="0">SUM(B8:P8)</f>
        <v>15</v>
      </c>
      <c r="T8" s="318" t="s">
        <v>297</v>
      </c>
      <c r="U8" s="310">
        <v>218</v>
      </c>
      <c r="W8" s="310">
        <f>IF(B8=" ",0,B8)</f>
        <v>0</v>
      </c>
      <c r="X8" s="310">
        <f t="shared" ref="X8:AK8" si="1">IF(C8=" ",0,C8)</f>
        <v>0</v>
      </c>
      <c r="Y8" s="310">
        <f t="shared" si="1"/>
        <v>4</v>
      </c>
      <c r="Z8" s="310">
        <f t="shared" si="1"/>
        <v>1</v>
      </c>
      <c r="AA8" s="310">
        <f t="shared" si="1"/>
        <v>0</v>
      </c>
      <c r="AB8" s="310">
        <f t="shared" si="1"/>
        <v>1</v>
      </c>
      <c r="AC8" s="310">
        <f t="shared" si="1"/>
        <v>2</v>
      </c>
      <c r="AD8" s="310">
        <f t="shared" si="1"/>
        <v>0</v>
      </c>
      <c r="AE8" s="310">
        <f t="shared" si="1"/>
        <v>2</v>
      </c>
      <c r="AF8" s="310">
        <f t="shared" si="1"/>
        <v>0</v>
      </c>
      <c r="AG8" s="310">
        <f t="shared" si="1"/>
        <v>2</v>
      </c>
      <c r="AH8" s="310">
        <f t="shared" si="1"/>
        <v>0</v>
      </c>
      <c r="AI8" s="310">
        <f t="shared" si="1"/>
        <v>0</v>
      </c>
      <c r="AJ8" s="310">
        <f t="shared" si="1"/>
        <v>1</v>
      </c>
      <c r="AK8" s="310">
        <f t="shared" si="1"/>
        <v>2</v>
      </c>
    </row>
    <row r="9" spans="1:37" ht="12" customHeight="1" x14ac:dyDescent="0.2">
      <c r="A9" s="323" t="s">
        <v>130</v>
      </c>
      <c r="B9" s="324">
        <v>0</v>
      </c>
      <c r="C9" s="325">
        <v>1</v>
      </c>
      <c r="D9" s="325">
        <v>0</v>
      </c>
      <c r="E9" s="325">
        <v>4</v>
      </c>
      <c r="F9" s="325">
        <v>0</v>
      </c>
      <c r="G9" s="325">
        <v>7</v>
      </c>
      <c r="H9" s="325">
        <v>2</v>
      </c>
      <c r="I9" s="325">
        <v>0</v>
      </c>
      <c r="J9" s="325">
        <v>1</v>
      </c>
      <c r="K9" s="325">
        <v>0</v>
      </c>
      <c r="L9" s="325">
        <v>3</v>
      </c>
      <c r="M9" s="325">
        <v>0</v>
      </c>
      <c r="N9" s="325">
        <v>0</v>
      </c>
      <c r="O9" s="325">
        <v>1</v>
      </c>
      <c r="P9" s="325">
        <v>1</v>
      </c>
      <c r="Q9" s="326">
        <f t="shared" si="0"/>
        <v>20</v>
      </c>
      <c r="T9" s="318" t="s">
        <v>269</v>
      </c>
      <c r="U9" s="310">
        <v>98</v>
      </c>
      <c r="W9" s="310">
        <f t="shared" ref="W9:W42" si="2">IF(B9=" ",0,B9)</f>
        <v>0</v>
      </c>
      <c r="X9" s="310">
        <f t="shared" ref="X9:X42" si="3">IF(C9=" ",0,C9)</f>
        <v>1</v>
      </c>
      <c r="Y9" s="310">
        <f t="shared" ref="Y9:Y42" si="4">IF(D9=" ",0,D9)</f>
        <v>0</v>
      </c>
      <c r="Z9" s="310">
        <f t="shared" ref="Z9:Z42" si="5">IF(E9=" ",0,E9)</f>
        <v>4</v>
      </c>
      <c r="AA9" s="310">
        <f t="shared" ref="AA9:AA42" si="6">IF(F9=" ",0,F9)</f>
        <v>0</v>
      </c>
      <c r="AB9" s="310">
        <f t="shared" ref="AB9:AB42" si="7">IF(G9=" ",0,G9)</f>
        <v>7</v>
      </c>
      <c r="AC9" s="310">
        <f t="shared" ref="AC9:AC42" si="8">IF(H9=" ",0,H9)</f>
        <v>2</v>
      </c>
      <c r="AD9" s="310">
        <f t="shared" ref="AD9:AD42" si="9">IF(I9=" ",0,I9)</f>
        <v>0</v>
      </c>
      <c r="AE9" s="310">
        <f t="shared" ref="AE9:AE42" si="10">IF(J9=" ",0,J9)</f>
        <v>1</v>
      </c>
      <c r="AF9" s="310">
        <f t="shared" ref="AF9:AF42" si="11">IF(K9=" ",0,K9)</f>
        <v>0</v>
      </c>
      <c r="AG9" s="310">
        <f t="shared" ref="AG9:AG42" si="12">IF(L9=" ",0,L9)</f>
        <v>3</v>
      </c>
      <c r="AH9" s="310">
        <f t="shared" ref="AH9:AH42" si="13">IF(M9=" ",0,M9)</f>
        <v>0</v>
      </c>
      <c r="AI9" s="310">
        <f t="shared" ref="AI9:AI42" si="14">IF(N9=" ",0,N9)</f>
        <v>0</v>
      </c>
      <c r="AJ9" s="310">
        <f t="shared" ref="AJ9:AJ42" si="15">IF(O9=" ",0,O9)</f>
        <v>1</v>
      </c>
      <c r="AK9" s="310">
        <f t="shared" ref="AK9:AK42" si="16">IF(P9=" ",0,P9)</f>
        <v>1</v>
      </c>
    </row>
    <row r="10" spans="1:37" ht="12" customHeight="1" x14ac:dyDescent="0.2">
      <c r="A10" s="327" t="s">
        <v>181</v>
      </c>
      <c r="B10" s="328">
        <v>0</v>
      </c>
      <c r="C10" s="329">
        <v>0</v>
      </c>
      <c r="D10" s="329">
        <v>0</v>
      </c>
      <c r="E10" s="329">
        <v>0</v>
      </c>
      <c r="F10" s="329">
        <v>1</v>
      </c>
      <c r="G10" s="329">
        <v>1</v>
      </c>
      <c r="H10" s="329">
        <v>1</v>
      </c>
      <c r="I10" s="329">
        <v>0</v>
      </c>
      <c r="J10" s="329">
        <v>2</v>
      </c>
      <c r="K10" s="329">
        <v>0</v>
      </c>
      <c r="L10" s="329">
        <v>3</v>
      </c>
      <c r="M10" s="329">
        <v>1</v>
      </c>
      <c r="N10" s="329">
        <v>0</v>
      </c>
      <c r="O10" s="329">
        <v>0</v>
      </c>
      <c r="P10" s="329">
        <v>1</v>
      </c>
      <c r="Q10" s="330">
        <f t="shared" si="0"/>
        <v>10</v>
      </c>
      <c r="T10" s="318" t="s">
        <v>110</v>
      </c>
      <c r="U10" s="310">
        <v>75</v>
      </c>
      <c r="W10" s="310">
        <f t="shared" si="2"/>
        <v>0</v>
      </c>
      <c r="X10" s="310">
        <f t="shared" si="3"/>
        <v>0</v>
      </c>
      <c r="Y10" s="310">
        <f t="shared" si="4"/>
        <v>0</v>
      </c>
      <c r="Z10" s="310">
        <f t="shared" si="5"/>
        <v>0</v>
      </c>
      <c r="AA10" s="310">
        <f t="shared" si="6"/>
        <v>1</v>
      </c>
      <c r="AB10" s="310">
        <f t="shared" si="7"/>
        <v>1</v>
      </c>
      <c r="AC10" s="310">
        <f t="shared" si="8"/>
        <v>1</v>
      </c>
      <c r="AD10" s="310">
        <f t="shared" si="9"/>
        <v>0</v>
      </c>
      <c r="AE10" s="310">
        <f t="shared" si="10"/>
        <v>2</v>
      </c>
      <c r="AF10" s="310">
        <f t="shared" si="11"/>
        <v>0</v>
      </c>
      <c r="AG10" s="310">
        <f t="shared" si="12"/>
        <v>3</v>
      </c>
      <c r="AH10" s="310">
        <f t="shared" si="13"/>
        <v>1</v>
      </c>
      <c r="AI10" s="310">
        <f t="shared" si="14"/>
        <v>0</v>
      </c>
      <c r="AJ10" s="310">
        <f t="shared" si="15"/>
        <v>0</v>
      </c>
      <c r="AK10" s="310">
        <f t="shared" si="16"/>
        <v>1</v>
      </c>
    </row>
    <row r="11" spans="1:37" ht="12" customHeight="1" x14ac:dyDescent="0.2">
      <c r="A11" s="323" t="s">
        <v>134</v>
      </c>
      <c r="B11" s="324">
        <v>0</v>
      </c>
      <c r="C11" s="325">
        <v>0</v>
      </c>
      <c r="D11" s="325">
        <v>1</v>
      </c>
      <c r="E11" s="325">
        <v>1</v>
      </c>
      <c r="F11" s="325">
        <v>0</v>
      </c>
      <c r="G11" s="325">
        <v>0</v>
      </c>
      <c r="H11" s="325">
        <v>0</v>
      </c>
      <c r="I11" s="325">
        <v>0</v>
      </c>
      <c r="J11" s="325">
        <v>1</v>
      </c>
      <c r="K11" s="325">
        <v>0</v>
      </c>
      <c r="L11" s="325">
        <v>1</v>
      </c>
      <c r="M11" s="325">
        <v>0</v>
      </c>
      <c r="N11" s="325">
        <v>0</v>
      </c>
      <c r="O11" s="325">
        <v>0</v>
      </c>
      <c r="P11" s="325">
        <v>0</v>
      </c>
      <c r="Q11" s="326">
        <f t="shared" si="0"/>
        <v>4</v>
      </c>
      <c r="T11" s="318" t="s">
        <v>111</v>
      </c>
      <c r="U11" s="310">
        <v>71</v>
      </c>
      <c r="W11" s="310">
        <f t="shared" si="2"/>
        <v>0</v>
      </c>
      <c r="X11" s="310">
        <f t="shared" si="3"/>
        <v>0</v>
      </c>
      <c r="Y11" s="310">
        <f t="shared" si="4"/>
        <v>1</v>
      </c>
      <c r="Z11" s="310">
        <f t="shared" si="5"/>
        <v>1</v>
      </c>
      <c r="AA11" s="310">
        <f t="shared" si="6"/>
        <v>0</v>
      </c>
      <c r="AB11" s="310">
        <f t="shared" si="7"/>
        <v>0</v>
      </c>
      <c r="AC11" s="310">
        <f t="shared" si="8"/>
        <v>0</v>
      </c>
      <c r="AD11" s="310">
        <f t="shared" si="9"/>
        <v>0</v>
      </c>
      <c r="AE11" s="310">
        <f t="shared" si="10"/>
        <v>1</v>
      </c>
      <c r="AF11" s="310">
        <f t="shared" si="11"/>
        <v>0</v>
      </c>
      <c r="AG11" s="310">
        <f t="shared" si="12"/>
        <v>1</v>
      </c>
      <c r="AH11" s="310">
        <f t="shared" si="13"/>
        <v>0</v>
      </c>
      <c r="AI11" s="310">
        <f t="shared" si="14"/>
        <v>0</v>
      </c>
      <c r="AJ11" s="310">
        <f t="shared" si="15"/>
        <v>0</v>
      </c>
      <c r="AK11" s="310">
        <f t="shared" si="16"/>
        <v>0</v>
      </c>
    </row>
    <row r="12" spans="1:37" ht="12" customHeight="1" x14ac:dyDescent="0.2">
      <c r="A12" s="327" t="s">
        <v>279</v>
      </c>
      <c r="B12" s="328">
        <v>0</v>
      </c>
      <c r="C12" s="329">
        <v>0</v>
      </c>
      <c r="D12" s="329">
        <v>1</v>
      </c>
      <c r="E12" s="329">
        <v>0</v>
      </c>
      <c r="F12" s="329">
        <v>0</v>
      </c>
      <c r="G12" s="329">
        <v>0</v>
      </c>
      <c r="H12" s="329">
        <v>0</v>
      </c>
      <c r="I12" s="329">
        <v>0</v>
      </c>
      <c r="J12" s="329">
        <v>0</v>
      </c>
      <c r="K12" s="329">
        <v>0</v>
      </c>
      <c r="L12" s="329">
        <v>0</v>
      </c>
      <c r="M12" s="329">
        <v>0</v>
      </c>
      <c r="N12" s="329">
        <v>0</v>
      </c>
      <c r="O12" s="329">
        <v>0</v>
      </c>
      <c r="P12" s="329">
        <v>0</v>
      </c>
      <c r="Q12" s="330">
        <f t="shared" si="0"/>
        <v>1</v>
      </c>
      <c r="T12" s="318" t="s">
        <v>107</v>
      </c>
      <c r="U12" s="310">
        <v>65</v>
      </c>
      <c r="W12" s="310">
        <f t="shared" si="2"/>
        <v>0</v>
      </c>
      <c r="X12" s="310">
        <f t="shared" si="3"/>
        <v>0</v>
      </c>
      <c r="Y12" s="310">
        <f t="shared" si="4"/>
        <v>1</v>
      </c>
      <c r="Z12" s="310">
        <f t="shared" si="5"/>
        <v>0</v>
      </c>
      <c r="AA12" s="310">
        <f t="shared" si="6"/>
        <v>0</v>
      </c>
      <c r="AB12" s="310">
        <f t="shared" si="7"/>
        <v>0</v>
      </c>
      <c r="AC12" s="310">
        <f t="shared" si="8"/>
        <v>0</v>
      </c>
      <c r="AD12" s="310">
        <f t="shared" si="9"/>
        <v>0</v>
      </c>
      <c r="AE12" s="310">
        <f t="shared" si="10"/>
        <v>0</v>
      </c>
      <c r="AF12" s="310">
        <f t="shared" si="11"/>
        <v>0</v>
      </c>
      <c r="AG12" s="310">
        <f t="shared" si="12"/>
        <v>0</v>
      </c>
      <c r="AH12" s="310">
        <f t="shared" si="13"/>
        <v>0</v>
      </c>
      <c r="AI12" s="310">
        <f t="shared" si="14"/>
        <v>0</v>
      </c>
      <c r="AJ12" s="310">
        <f t="shared" si="15"/>
        <v>0</v>
      </c>
      <c r="AK12" s="310">
        <f t="shared" si="16"/>
        <v>0</v>
      </c>
    </row>
    <row r="13" spans="1:37" ht="12" customHeight="1" x14ac:dyDescent="0.2">
      <c r="A13" s="323" t="s">
        <v>182</v>
      </c>
      <c r="B13" s="324">
        <v>0</v>
      </c>
      <c r="C13" s="325">
        <v>0</v>
      </c>
      <c r="D13" s="325">
        <v>0</v>
      </c>
      <c r="E13" s="325">
        <v>1</v>
      </c>
      <c r="F13" s="325">
        <v>0</v>
      </c>
      <c r="G13" s="325">
        <v>0</v>
      </c>
      <c r="H13" s="325">
        <v>1</v>
      </c>
      <c r="I13" s="325">
        <v>1</v>
      </c>
      <c r="J13" s="325">
        <v>0</v>
      </c>
      <c r="K13" s="325">
        <v>0</v>
      </c>
      <c r="L13" s="325">
        <v>0</v>
      </c>
      <c r="M13" s="325">
        <v>0</v>
      </c>
      <c r="N13" s="325">
        <v>0</v>
      </c>
      <c r="O13" s="325">
        <v>0</v>
      </c>
      <c r="P13" s="325">
        <v>0</v>
      </c>
      <c r="Q13" s="326">
        <f t="shared" si="0"/>
        <v>3</v>
      </c>
      <c r="T13" s="331" t="s">
        <v>116</v>
      </c>
      <c r="U13" s="310">
        <v>37</v>
      </c>
      <c r="W13" s="310">
        <f t="shared" si="2"/>
        <v>0</v>
      </c>
      <c r="X13" s="310">
        <f t="shared" si="3"/>
        <v>0</v>
      </c>
      <c r="Y13" s="310">
        <f t="shared" si="4"/>
        <v>0</v>
      </c>
      <c r="Z13" s="310">
        <f t="shared" si="5"/>
        <v>1</v>
      </c>
      <c r="AA13" s="310">
        <f t="shared" si="6"/>
        <v>0</v>
      </c>
      <c r="AB13" s="310">
        <f t="shared" si="7"/>
        <v>0</v>
      </c>
      <c r="AC13" s="310">
        <f t="shared" si="8"/>
        <v>1</v>
      </c>
      <c r="AD13" s="310">
        <f t="shared" si="9"/>
        <v>1</v>
      </c>
      <c r="AE13" s="310">
        <f t="shared" si="10"/>
        <v>0</v>
      </c>
      <c r="AF13" s="310">
        <f t="shared" si="11"/>
        <v>0</v>
      </c>
      <c r="AG13" s="310">
        <f t="shared" si="12"/>
        <v>0</v>
      </c>
      <c r="AH13" s="310">
        <f t="shared" si="13"/>
        <v>0</v>
      </c>
      <c r="AI13" s="310">
        <f t="shared" si="14"/>
        <v>0</v>
      </c>
      <c r="AJ13" s="310">
        <f t="shared" si="15"/>
        <v>0</v>
      </c>
      <c r="AK13" s="310">
        <f t="shared" si="16"/>
        <v>0</v>
      </c>
    </row>
    <row r="14" spans="1:37" ht="12" customHeight="1" x14ac:dyDescent="0.2">
      <c r="A14" s="327" t="s">
        <v>168</v>
      </c>
      <c r="B14" s="328">
        <v>0</v>
      </c>
      <c r="C14" s="329">
        <v>0</v>
      </c>
      <c r="D14" s="329">
        <v>0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29">
        <v>1</v>
      </c>
      <c r="K14" s="329">
        <v>0</v>
      </c>
      <c r="L14" s="329">
        <v>3</v>
      </c>
      <c r="M14" s="329">
        <v>0</v>
      </c>
      <c r="N14" s="329">
        <v>0</v>
      </c>
      <c r="O14" s="329">
        <v>1</v>
      </c>
      <c r="P14" s="329">
        <v>0</v>
      </c>
      <c r="Q14" s="330">
        <f t="shared" si="0"/>
        <v>5</v>
      </c>
      <c r="T14" s="318" t="s">
        <v>130</v>
      </c>
      <c r="U14" s="310">
        <v>20</v>
      </c>
      <c r="W14" s="310">
        <f t="shared" si="2"/>
        <v>0</v>
      </c>
      <c r="X14" s="310">
        <f t="shared" si="3"/>
        <v>0</v>
      </c>
      <c r="Y14" s="310">
        <f t="shared" si="4"/>
        <v>0</v>
      </c>
      <c r="Z14" s="310">
        <f t="shared" si="5"/>
        <v>0</v>
      </c>
      <c r="AA14" s="310">
        <f t="shared" si="6"/>
        <v>0</v>
      </c>
      <c r="AB14" s="310">
        <f t="shared" si="7"/>
        <v>0</v>
      </c>
      <c r="AC14" s="310">
        <f t="shared" si="8"/>
        <v>0</v>
      </c>
      <c r="AD14" s="310">
        <f t="shared" si="9"/>
        <v>0</v>
      </c>
      <c r="AE14" s="310">
        <f t="shared" si="10"/>
        <v>1</v>
      </c>
      <c r="AF14" s="310">
        <f t="shared" si="11"/>
        <v>0</v>
      </c>
      <c r="AG14" s="310">
        <f t="shared" si="12"/>
        <v>3</v>
      </c>
      <c r="AH14" s="310">
        <f t="shared" si="13"/>
        <v>0</v>
      </c>
      <c r="AI14" s="310">
        <f t="shared" si="14"/>
        <v>0</v>
      </c>
      <c r="AJ14" s="310">
        <f t="shared" si="15"/>
        <v>1</v>
      </c>
      <c r="AK14" s="310">
        <f t="shared" si="16"/>
        <v>0</v>
      </c>
    </row>
    <row r="15" spans="1:37" ht="12" customHeight="1" x14ac:dyDescent="0.2">
      <c r="A15" s="323" t="s">
        <v>193</v>
      </c>
      <c r="B15" s="324">
        <v>0</v>
      </c>
      <c r="C15" s="325">
        <v>0</v>
      </c>
      <c r="D15" s="325">
        <v>0</v>
      </c>
      <c r="E15" s="325">
        <v>2</v>
      </c>
      <c r="F15" s="325">
        <v>0</v>
      </c>
      <c r="G15" s="325">
        <v>0</v>
      </c>
      <c r="H15" s="325">
        <v>0</v>
      </c>
      <c r="I15" s="325">
        <v>0</v>
      </c>
      <c r="J15" s="325">
        <v>0</v>
      </c>
      <c r="K15" s="325">
        <v>0</v>
      </c>
      <c r="L15" s="325">
        <v>0</v>
      </c>
      <c r="M15" s="325">
        <v>0</v>
      </c>
      <c r="N15" s="325">
        <v>0</v>
      </c>
      <c r="O15" s="325">
        <v>0</v>
      </c>
      <c r="P15" s="325">
        <v>1</v>
      </c>
      <c r="Q15" s="326">
        <f t="shared" si="0"/>
        <v>3</v>
      </c>
      <c r="T15" s="318" t="s">
        <v>109</v>
      </c>
      <c r="U15" s="310">
        <v>17</v>
      </c>
      <c r="W15" s="310">
        <f t="shared" si="2"/>
        <v>0</v>
      </c>
      <c r="X15" s="310">
        <f t="shared" si="3"/>
        <v>0</v>
      </c>
      <c r="Y15" s="310">
        <f t="shared" si="4"/>
        <v>0</v>
      </c>
      <c r="Z15" s="310">
        <f t="shared" si="5"/>
        <v>2</v>
      </c>
      <c r="AA15" s="310">
        <f t="shared" si="6"/>
        <v>0</v>
      </c>
      <c r="AB15" s="310">
        <f t="shared" si="7"/>
        <v>0</v>
      </c>
      <c r="AC15" s="310">
        <f t="shared" si="8"/>
        <v>0</v>
      </c>
      <c r="AD15" s="310">
        <f t="shared" si="9"/>
        <v>0</v>
      </c>
      <c r="AE15" s="310">
        <f t="shared" si="10"/>
        <v>0</v>
      </c>
      <c r="AF15" s="310">
        <f t="shared" si="11"/>
        <v>0</v>
      </c>
      <c r="AG15" s="310">
        <f t="shared" si="12"/>
        <v>0</v>
      </c>
      <c r="AH15" s="310">
        <f t="shared" si="13"/>
        <v>0</v>
      </c>
      <c r="AI15" s="310">
        <f t="shared" si="14"/>
        <v>0</v>
      </c>
      <c r="AJ15" s="310">
        <f t="shared" si="15"/>
        <v>0</v>
      </c>
      <c r="AK15" s="310">
        <f t="shared" si="16"/>
        <v>1</v>
      </c>
    </row>
    <row r="16" spans="1:37" ht="12" customHeight="1" x14ac:dyDescent="0.2">
      <c r="A16" s="327" t="s">
        <v>236</v>
      </c>
      <c r="B16" s="328">
        <v>0</v>
      </c>
      <c r="C16" s="329">
        <v>0</v>
      </c>
      <c r="D16" s="329">
        <v>1</v>
      </c>
      <c r="E16" s="329">
        <v>0</v>
      </c>
      <c r="F16" s="329">
        <v>0</v>
      </c>
      <c r="G16" s="329">
        <v>0</v>
      </c>
      <c r="H16" s="329">
        <v>0</v>
      </c>
      <c r="I16" s="329">
        <v>0</v>
      </c>
      <c r="J16" s="329">
        <v>0</v>
      </c>
      <c r="K16" s="329">
        <v>0</v>
      </c>
      <c r="L16" s="329">
        <v>1</v>
      </c>
      <c r="M16" s="329">
        <v>0</v>
      </c>
      <c r="N16" s="329">
        <v>0</v>
      </c>
      <c r="O16" s="329">
        <v>0</v>
      </c>
      <c r="P16" s="329">
        <v>0</v>
      </c>
      <c r="Q16" s="330">
        <f t="shared" si="0"/>
        <v>2</v>
      </c>
      <c r="T16" s="318" t="s">
        <v>108</v>
      </c>
      <c r="U16" s="310">
        <v>15</v>
      </c>
      <c r="W16" s="310">
        <f t="shared" si="2"/>
        <v>0</v>
      </c>
      <c r="X16" s="310">
        <f t="shared" si="3"/>
        <v>0</v>
      </c>
      <c r="Y16" s="310">
        <f t="shared" si="4"/>
        <v>1</v>
      </c>
      <c r="Z16" s="310">
        <f t="shared" si="5"/>
        <v>0</v>
      </c>
      <c r="AA16" s="310">
        <f t="shared" si="6"/>
        <v>0</v>
      </c>
      <c r="AB16" s="310">
        <f t="shared" si="7"/>
        <v>0</v>
      </c>
      <c r="AC16" s="310">
        <f t="shared" si="8"/>
        <v>0</v>
      </c>
      <c r="AD16" s="310">
        <f t="shared" si="9"/>
        <v>0</v>
      </c>
      <c r="AE16" s="310">
        <f t="shared" si="10"/>
        <v>0</v>
      </c>
      <c r="AF16" s="310">
        <f t="shared" si="11"/>
        <v>0</v>
      </c>
      <c r="AG16" s="310">
        <f t="shared" si="12"/>
        <v>1</v>
      </c>
      <c r="AH16" s="310">
        <f t="shared" si="13"/>
        <v>0</v>
      </c>
      <c r="AI16" s="310">
        <f t="shared" si="14"/>
        <v>0</v>
      </c>
      <c r="AJ16" s="310">
        <f t="shared" si="15"/>
        <v>0</v>
      </c>
      <c r="AK16" s="310">
        <f t="shared" si="16"/>
        <v>0</v>
      </c>
    </row>
    <row r="17" spans="1:37" ht="12" customHeight="1" x14ac:dyDescent="0.2">
      <c r="A17" s="323" t="s">
        <v>158</v>
      </c>
      <c r="B17" s="324">
        <v>0</v>
      </c>
      <c r="C17" s="325">
        <v>0</v>
      </c>
      <c r="D17" s="325">
        <v>0</v>
      </c>
      <c r="E17" s="325">
        <v>2</v>
      </c>
      <c r="F17" s="325">
        <v>0</v>
      </c>
      <c r="G17" s="325">
        <v>0</v>
      </c>
      <c r="H17" s="325">
        <v>0</v>
      </c>
      <c r="I17" s="325">
        <v>0</v>
      </c>
      <c r="J17" s="325">
        <v>2</v>
      </c>
      <c r="K17" s="325">
        <v>0</v>
      </c>
      <c r="L17" s="325">
        <v>1</v>
      </c>
      <c r="M17" s="325">
        <v>0</v>
      </c>
      <c r="N17" s="325">
        <v>0</v>
      </c>
      <c r="O17" s="325">
        <v>1</v>
      </c>
      <c r="P17" s="325">
        <v>2</v>
      </c>
      <c r="Q17" s="326">
        <f t="shared" si="0"/>
        <v>8</v>
      </c>
      <c r="T17" s="331" t="s">
        <v>104</v>
      </c>
      <c r="U17" s="310">
        <v>14</v>
      </c>
      <c r="W17" s="310">
        <f t="shared" si="2"/>
        <v>0</v>
      </c>
      <c r="X17" s="310">
        <f t="shared" si="3"/>
        <v>0</v>
      </c>
      <c r="Y17" s="310">
        <f t="shared" si="4"/>
        <v>0</v>
      </c>
      <c r="Z17" s="310">
        <f t="shared" si="5"/>
        <v>2</v>
      </c>
      <c r="AA17" s="310">
        <f t="shared" si="6"/>
        <v>0</v>
      </c>
      <c r="AB17" s="310">
        <f t="shared" si="7"/>
        <v>0</v>
      </c>
      <c r="AC17" s="310">
        <f t="shared" si="8"/>
        <v>0</v>
      </c>
      <c r="AD17" s="310">
        <f t="shared" si="9"/>
        <v>0</v>
      </c>
      <c r="AE17" s="310">
        <f t="shared" si="10"/>
        <v>2</v>
      </c>
      <c r="AF17" s="310">
        <f t="shared" si="11"/>
        <v>0</v>
      </c>
      <c r="AG17" s="310">
        <f t="shared" si="12"/>
        <v>1</v>
      </c>
      <c r="AH17" s="310">
        <f t="shared" si="13"/>
        <v>0</v>
      </c>
      <c r="AI17" s="310">
        <f t="shared" si="14"/>
        <v>0</v>
      </c>
      <c r="AJ17" s="310">
        <f t="shared" si="15"/>
        <v>1</v>
      </c>
      <c r="AK17" s="310">
        <f t="shared" si="16"/>
        <v>2</v>
      </c>
    </row>
    <row r="18" spans="1:37" x14ac:dyDescent="0.2">
      <c r="A18" s="327" t="s">
        <v>131</v>
      </c>
      <c r="B18" s="328">
        <v>0</v>
      </c>
      <c r="C18" s="329">
        <v>0</v>
      </c>
      <c r="D18" s="329">
        <v>3</v>
      </c>
      <c r="E18" s="329">
        <v>2</v>
      </c>
      <c r="F18" s="329">
        <v>0</v>
      </c>
      <c r="G18" s="329">
        <v>2</v>
      </c>
      <c r="H18" s="329">
        <v>2</v>
      </c>
      <c r="I18" s="329">
        <v>0</v>
      </c>
      <c r="J18" s="329">
        <v>0</v>
      </c>
      <c r="K18" s="329">
        <v>0</v>
      </c>
      <c r="L18" s="329">
        <v>0</v>
      </c>
      <c r="M18" s="329">
        <v>0</v>
      </c>
      <c r="N18" s="329">
        <v>0</v>
      </c>
      <c r="O18" s="329">
        <v>0</v>
      </c>
      <c r="P18" s="329">
        <v>1</v>
      </c>
      <c r="Q18" s="330">
        <f t="shared" si="0"/>
        <v>10</v>
      </c>
      <c r="T18" s="318" t="s">
        <v>106</v>
      </c>
      <c r="U18" s="310">
        <v>13</v>
      </c>
      <c r="W18" s="310">
        <f t="shared" si="2"/>
        <v>0</v>
      </c>
      <c r="X18" s="310">
        <f t="shared" si="3"/>
        <v>0</v>
      </c>
      <c r="Y18" s="310">
        <f t="shared" si="4"/>
        <v>3</v>
      </c>
      <c r="Z18" s="310">
        <f t="shared" si="5"/>
        <v>2</v>
      </c>
      <c r="AA18" s="310">
        <f t="shared" si="6"/>
        <v>0</v>
      </c>
      <c r="AB18" s="310">
        <f t="shared" si="7"/>
        <v>2</v>
      </c>
      <c r="AC18" s="310">
        <f t="shared" si="8"/>
        <v>2</v>
      </c>
      <c r="AD18" s="310">
        <f t="shared" si="9"/>
        <v>0</v>
      </c>
      <c r="AE18" s="310">
        <f t="shared" si="10"/>
        <v>0</v>
      </c>
      <c r="AF18" s="310">
        <f t="shared" si="11"/>
        <v>0</v>
      </c>
      <c r="AG18" s="310">
        <f t="shared" si="12"/>
        <v>0</v>
      </c>
      <c r="AH18" s="310">
        <f t="shared" si="13"/>
        <v>0</v>
      </c>
      <c r="AI18" s="310">
        <f t="shared" si="14"/>
        <v>0</v>
      </c>
      <c r="AJ18" s="310">
        <f t="shared" si="15"/>
        <v>0</v>
      </c>
      <c r="AK18" s="310">
        <f t="shared" si="16"/>
        <v>1</v>
      </c>
    </row>
    <row r="19" spans="1:37" x14ac:dyDescent="0.2">
      <c r="A19" s="323" t="s">
        <v>107</v>
      </c>
      <c r="B19" s="324">
        <v>0</v>
      </c>
      <c r="C19" s="325">
        <v>0</v>
      </c>
      <c r="D19" s="325">
        <v>4</v>
      </c>
      <c r="E19" s="325">
        <v>12</v>
      </c>
      <c r="F19" s="325">
        <v>0</v>
      </c>
      <c r="G19" s="325">
        <v>9</v>
      </c>
      <c r="H19" s="325">
        <v>7</v>
      </c>
      <c r="I19" s="325">
        <v>0</v>
      </c>
      <c r="J19" s="325">
        <v>8</v>
      </c>
      <c r="K19" s="325">
        <v>2</v>
      </c>
      <c r="L19" s="325">
        <v>14</v>
      </c>
      <c r="M19" s="325">
        <v>1</v>
      </c>
      <c r="N19" s="325">
        <v>0</v>
      </c>
      <c r="O19" s="325">
        <v>4</v>
      </c>
      <c r="P19" s="325">
        <v>4</v>
      </c>
      <c r="Q19" s="326">
        <f t="shared" si="0"/>
        <v>65</v>
      </c>
      <c r="T19" s="318"/>
      <c r="U19" s="310">
        <f>SUM(U5:U18)</f>
        <v>2522</v>
      </c>
      <c r="W19" s="310">
        <f t="shared" si="2"/>
        <v>0</v>
      </c>
      <c r="X19" s="310">
        <f t="shared" si="3"/>
        <v>0</v>
      </c>
      <c r="Y19" s="310">
        <f t="shared" si="4"/>
        <v>4</v>
      </c>
      <c r="Z19" s="310">
        <f t="shared" si="5"/>
        <v>12</v>
      </c>
      <c r="AA19" s="310">
        <f t="shared" si="6"/>
        <v>0</v>
      </c>
      <c r="AB19" s="310">
        <f t="shared" si="7"/>
        <v>9</v>
      </c>
      <c r="AC19" s="310">
        <f t="shared" si="8"/>
        <v>7</v>
      </c>
      <c r="AD19" s="310">
        <f t="shared" si="9"/>
        <v>0</v>
      </c>
      <c r="AE19" s="310">
        <f t="shared" si="10"/>
        <v>8</v>
      </c>
      <c r="AF19" s="310">
        <f t="shared" si="11"/>
        <v>2</v>
      </c>
      <c r="AG19" s="310">
        <f t="shared" si="12"/>
        <v>14</v>
      </c>
      <c r="AH19" s="310">
        <f t="shared" si="13"/>
        <v>1</v>
      </c>
      <c r="AI19" s="310">
        <f t="shared" si="14"/>
        <v>0</v>
      </c>
      <c r="AJ19" s="310">
        <f t="shared" si="15"/>
        <v>4</v>
      </c>
      <c r="AK19" s="310">
        <f t="shared" si="16"/>
        <v>4</v>
      </c>
    </row>
    <row r="20" spans="1:37" x14ac:dyDescent="0.2">
      <c r="A20" s="327" t="s">
        <v>263</v>
      </c>
      <c r="B20" s="328">
        <v>0</v>
      </c>
      <c r="C20" s="329">
        <v>0</v>
      </c>
      <c r="D20" s="329">
        <v>0</v>
      </c>
      <c r="E20" s="329">
        <v>0</v>
      </c>
      <c r="F20" s="329">
        <v>0</v>
      </c>
      <c r="G20" s="329">
        <v>1</v>
      </c>
      <c r="H20" s="329">
        <v>0</v>
      </c>
      <c r="I20" s="329">
        <v>0</v>
      </c>
      <c r="J20" s="329">
        <v>0</v>
      </c>
      <c r="K20" s="329">
        <v>0</v>
      </c>
      <c r="L20" s="329">
        <v>1</v>
      </c>
      <c r="M20" s="329">
        <v>0</v>
      </c>
      <c r="N20" s="329">
        <v>0</v>
      </c>
      <c r="O20" s="329">
        <v>0</v>
      </c>
      <c r="P20" s="329">
        <v>0</v>
      </c>
      <c r="Q20" s="330">
        <f t="shared" si="0"/>
        <v>2</v>
      </c>
      <c r="T20" s="318"/>
      <c r="W20" s="310">
        <f t="shared" si="2"/>
        <v>0</v>
      </c>
      <c r="X20" s="310">
        <f t="shared" si="3"/>
        <v>0</v>
      </c>
      <c r="Y20" s="310">
        <f t="shared" si="4"/>
        <v>0</v>
      </c>
      <c r="Z20" s="310">
        <f t="shared" si="5"/>
        <v>0</v>
      </c>
      <c r="AA20" s="310">
        <f t="shared" si="6"/>
        <v>0</v>
      </c>
      <c r="AB20" s="310">
        <f t="shared" si="7"/>
        <v>1</v>
      </c>
      <c r="AC20" s="310">
        <f t="shared" si="8"/>
        <v>0</v>
      </c>
      <c r="AD20" s="310">
        <f t="shared" si="9"/>
        <v>0</v>
      </c>
      <c r="AE20" s="310">
        <f t="shared" si="10"/>
        <v>0</v>
      </c>
      <c r="AF20" s="310">
        <f t="shared" si="11"/>
        <v>0</v>
      </c>
      <c r="AG20" s="310">
        <f t="shared" si="12"/>
        <v>1</v>
      </c>
      <c r="AH20" s="310">
        <f t="shared" si="13"/>
        <v>0</v>
      </c>
      <c r="AI20" s="310">
        <f t="shared" si="14"/>
        <v>0</v>
      </c>
      <c r="AJ20" s="310">
        <f t="shared" si="15"/>
        <v>0</v>
      </c>
      <c r="AK20" s="310">
        <f t="shared" si="16"/>
        <v>0</v>
      </c>
    </row>
    <row r="21" spans="1:37" x14ac:dyDescent="0.2">
      <c r="A21" s="323" t="s">
        <v>159</v>
      </c>
      <c r="B21" s="324">
        <v>0</v>
      </c>
      <c r="C21" s="325">
        <v>0</v>
      </c>
      <c r="D21" s="325">
        <v>2</v>
      </c>
      <c r="E21" s="325">
        <v>0</v>
      </c>
      <c r="F21" s="325">
        <v>0</v>
      </c>
      <c r="G21" s="325">
        <v>0</v>
      </c>
      <c r="H21" s="325">
        <v>1</v>
      </c>
      <c r="I21" s="325">
        <v>0</v>
      </c>
      <c r="J21" s="325">
        <v>1</v>
      </c>
      <c r="K21" s="325">
        <v>0</v>
      </c>
      <c r="L21" s="325">
        <v>1</v>
      </c>
      <c r="M21" s="325">
        <v>0</v>
      </c>
      <c r="N21" s="325">
        <v>0</v>
      </c>
      <c r="O21" s="325">
        <v>1</v>
      </c>
      <c r="P21" s="325">
        <v>1</v>
      </c>
      <c r="Q21" s="326">
        <f t="shared" si="0"/>
        <v>7</v>
      </c>
      <c r="T21" s="318"/>
      <c r="W21" s="310">
        <f t="shared" si="2"/>
        <v>0</v>
      </c>
      <c r="X21" s="310">
        <f t="shared" si="3"/>
        <v>0</v>
      </c>
      <c r="Y21" s="310">
        <f t="shared" si="4"/>
        <v>2</v>
      </c>
      <c r="Z21" s="310">
        <f t="shared" si="5"/>
        <v>0</v>
      </c>
      <c r="AA21" s="310">
        <f t="shared" si="6"/>
        <v>0</v>
      </c>
      <c r="AB21" s="310">
        <f t="shared" si="7"/>
        <v>0</v>
      </c>
      <c r="AC21" s="310">
        <f t="shared" si="8"/>
        <v>1</v>
      </c>
      <c r="AD21" s="310">
        <f t="shared" si="9"/>
        <v>0</v>
      </c>
      <c r="AE21" s="310">
        <f t="shared" si="10"/>
        <v>1</v>
      </c>
      <c r="AF21" s="310">
        <f t="shared" si="11"/>
        <v>0</v>
      </c>
      <c r="AG21" s="310">
        <f t="shared" si="12"/>
        <v>1</v>
      </c>
      <c r="AH21" s="310">
        <f t="shared" si="13"/>
        <v>0</v>
      </c>
      <c r="AI21" s="310">
        <f t="shared" si="14"/>
        <v>0</v>
      </c>
      <c r="AJ21" s="310">
        <f t="shared" si="15"/>
        <v>1</v>
      </c>
      <c r="AK21" s="310">
        <f t="shared" si="16"/>
        <v>1</v>
      </c>
    </row>
    <row r="22" spans="1:37" ht="18" x14ac:dyDescent="0.2">
      <c r="A22" s="327" t="s">
        <v>297</v>
      </c>
      <c r="B22" s="328">
        <v>0</v>
      </c>
      <c r="C22" s="329">
        <v>0</v>
      </c>
      <c r="D22" s="329">
        <v>4</v>
      </c>
      <c r="E22" s="329">
        <v>67</v>
      </c>
      <c r="F22" s="329">
        <v>2</v>
      </c>
      <c r="G22" s="329">
        <v>22</v>
      </c>
      <c r="H22" s="329">
        <v>38</v>
      </c>
      <c r="I22" s="329">
        <v>8</v>
      </c>
      <c r="J22" s="329">
        <v>17</v>
      </c>
      <c r="K22" s="329">
        <v>0</v>
      </c>
      <c r="L22" s="329">
        <v>34</v>
      </c>
      <c r="M22" s="329">
        <v>0</v>
      </c>
      <c r="N22" s="329">
        <v>2</v>
      </c>
      <c r="O22" s="329">
        <v>6</v>
      </c>
      <c r="P22" s="329">
        <v>18</v>
      </c>
      <c r="Q22" s="330">
        <f t="shared" si="0"/>
        <v>218</v>
      </c>
      <c r="W22" s="310">
        <f t="shared" si="2"/>
        <v>0</v>
      </c>
      <c r="X22" s="310">
        <f t="shared" si="3"/>
        <v>0</v>
      </c>
      <c r="Y22" s="310">
        <f t="shared" si="4"/>
        <v>4</v>
      </c>
      <c r="Z22" s="310">
        <f t="shared" si="5"/>
        <v>67</v>
      </c>
      <c r="AA22" s="310">
        <f t="shared" si="6"/>
        <v>2</v>
      </c>
      <c r="AB22" s="310">
        <f t="shared" si="7"/>
        <v>22</v>
      </c>
      <c r="AC22" s="310">
        <f t="shared" si="8"/>
        <v>38</v>
      </c>
      <c r="AD22" s="310">
        <f t="shared" si="9"/>
        <v>8</v>
      </c>
      <c r="AE22" s="310">
        <f t="shared" si="10"/>
        <v>17</v>
      </c>
      <c r="AF22" s="310">
        <f t="shared" si="11"/>
        <v>0</v>
      </c>
      <c r="AG22" s="310">
        <f t="shared" si="12"/>
        <v>34</v>
      </c>
      <c r="AH22" s="310">
        <f t="shared" si="13"/>
        <v>0</v>
      </c>
      <c r="AI22" s="310">
        <f t="shared" si="14"/>
        <v>2</v>
      </c>
      <c r="AJ22" s="310">
        <f t="shared" si="15"/>
        <v>6</v>
      </c>
      <c r="AK22" s="310">
        <f t="shared" si="16"/>
        <v>18</v>
      </c>
    </row>
    <row r="23" spans="1:37" x14ac:dyDescent="0.2">
      <c r="A23" s="323" t="s">
        <v>194</v>
      </c>
      <c r="B23" s="324">
        <v>0</v>
      </c>
      <c r="C23" s="325">
        <v>0</v>
      </c>
      <c r="D23" s="325">
        <v>1</v>
      </c>
      <c r="E23" s="325">
        <v>2</v>
      </c>
      <c r="F23" s="325">
        <v>0</v>
      </c>
      <c r="G23" s="325">
        <v>0</v>
      </c>
      <c r="H23" s="325">
        <v>1</v>
      </c>
      <c r="I23" s="325">
        <v>0</v>
      </c>
      <c r="J23" s="325">
        <v>0</v>
      </c>
      <c r="K23" s="325">
        <v>0</v>
      </c>
      <c r="L23" s="325">
        <v>0</v>
      </c>
      <c r="M23" s="325">
        <v>0</v>
      </c>
      <c r="N23" s="325">
        <v>0</v>
      </c>
      <c r="O23" s="325">
        <v>0</v>
      </c>
      <c r="P23" s="325">
        <v>1</v>
      </c>
      <c r="Q23" s="326">
        <f t="shared" si="0"/>
        <v>5</v>
      </c>
      <c r="W23" s="310">
        <f t="shared" si="2"/>
        <v>0</v>
      </c>
      <c r="X23" s="310">
        <f t="shared" si="3"/>
        <v>0</v>
      </c>
      <c r="Y23" s="310">
        <f t="shared" si="4"/>
        <v>1</v>
      </c>
      <c r="Z23" s="310">
        <f t="shared" si="5"/>
        <v>2</v>
      </c>
      <c r="AA23" s="310">
        <f t="shared" si="6"/>
        <v>0</v>
      </c>
      <c r="AB23" s="310">
        <f t="shared" si="7"/>
        <v>0</v>
      </c>
      <c r="AC23" s="310">
        <f t="shared" si="8"/>
        <v>1</v>
      </c>
      <c r="AD23" s="310">
        <f t="shared" si="9"/>
        <v>0</v>
      </c>
      <c r="AE23" s="310">
        <f t="shared" si="10"/>
        <v>0</v>
      </c>
      <c r="AF23" s="310">
        <f t="shared" si="11"/>
        <v>0</v>
      </c>
      <c r="AG23" s="310">
        <f t="shared" si="12"/>
        <v>0</v>
      </c>
      <c r="AH23" s="310">
        <f t="shared" si="13"/>
        <v>0</v>
      </c>
      <c r="AI23" s="310">
        <f t="shared" si="14"/>
        <v>0</v>
      </c>
      <c r="AJ23" s="310">
        <f t="shared" si="15"/>
        <v>0</v>
      </c>
      <c r="AK23" s="310">
        <f t="shared" si="16"/>
        <v>1</v>
      </c>
    </row>
    <row r="24" spans="1:37" ht="18" x14ac:dyDescent="0.2">
      <c r="A24" s="327" t="s">
        <v>298</v>
      </c>
      <c r="B24" s="328">
        <v>0</v>
      </c>
      <c r="C24" s="329">
        <v>0</v>
      </c>
      <c r="D24" s="329">
        <v>1</v>
      </c>
      <c r="E24" s="329">
        <v>0</v>
      </c>
      <c r="F24" s="329">
        <v>0</v>
      </c>
      <c r="G24" s="329">
        <v>0</v>
      </c>
      <c r="H24" s="329">
        <v>0</v>
      </c>
      <c r="I24" s="329">
        <v>0</v>
      </c>
      <c r="J24" s="329">
        <v>0</v>
      </c>
      <c r="K24" s="329">
        <v>0</v>
      </c>
      <c r="L24" s="329">
        <v>1</v>
      </c>
      <c r="M24" s="329">
        <v>0</v>
      </c>
      <c r="N24" s="329">
        <v>0</v>
      </c>
      <c r="O24" s="329">
        <v>0</v>
      </c>
      <c r="P24" s="329">
        <v>0</v>
      </c>
      <c r="Q24" s="330">
        <f t="shared" ref="Q24:Q29" si="17">SUM(B24:P24)</f>
        <v>2</v>
      </c>
      <c r="T24" s="332"/>
      <c r="W24" s="310">
        <f t="shared" si="2"/>
        <v>0</v>
      </c>
      <c r="X24" s="310">
        <f t="shared" si="3"/>
        <v>0</v>
      </c>
      <c r="Y24" s="310">
        <f t="shared" si="4"/>
        <v>1</v>
      </c>
      <c r="Z24" s="310">
        <f t="shared" si="5"/>
        <v>0</v>
      </c>
      <c r="AA24" s="310">
        <f t="shared" si="6"/>
        <v>0</v>
      </c>
      <c r="AB24" s="310">
        <f t="shared" si="7"/>
        <v>0</v>
      </c>
      <c r="AC24" s="310">
        <f t="shared" si="8"/>
        <v>0</v>
      </c>
      <c r="AD24" s="310">
        <f t="shared" si="9"/>
        <v>0</v>
      </c>
      <c r="AE24" s="310">
        <f t="shared" si="10"/>
        <v>0</v>
      </c>
      <c r="AF24" s="310">
        <f t="shared" si="11"/>
        <v>0</v>
      </c>
      <c r="AG24" s="310">
        <f t="shared" si="12"/>
        <v>1</v>
      </c>
      <c r="AH24" s="310">
        <f t="shared" si="13"/>
        <v>0</v>
      </c>
      <c r="AI24" s="310">
        <f t="shared" si="14"/>
        <v>0</v>
      </c>
      <c r="AJ24" s="310">
        <f t="shared" si="15"/>
        <v>0</v>
      </c>
      <c r="AK24" s="310">
        <f t="shared" si="16"/>
        <v>0</v>
      </c>
    </row>
    <row r="25" spans="1:37" x14ac:dyDescent="0.2">
      <c r="A25" s="323" t="s">
        <v>269</v>
      </c>
      <c r="B25" s="324">
        <v>0</v>
      </c>
      <c r="C25" s="325">
        <v>3</v>
      </c>
      <c r="D25" s="325">
        <v>4</v>
      </c>
      <c r="E25" s="325">
        <v>47</v>
      </c>
      <c r="F25" s="325">
        <v>2</v>
      </c>
      <c r="G25" s="325">
        <v>9</v>
      </c>
      <c r="H25" s="325">
        <v>10</v>
      </c>
      <c r="I25" s="325">
        <v>2</v>
      </c>
      <c r="J25" s="325">
        <v>7</v>
      </c>
      <c r="K25" s="325">
        <v>0</v>
      </c>
      <c r="L25" s="325">
        <v>10</v>
      </c>
      <c r="M25" s="325">
        <v>0</v>
      </c>
      <c r="N25" s="325">
        <v>0</v>
      </c>
      <c r="O25" s="325">
        <v>0</v>
      </c>
      <c r="P25" s="325">
        <v>4</v>
      </c>
      <c r="Q25" s="326">
        <f t="shared" si="17"/>
        <v>98</v>
      </c>
      <c r="S25" s="332"/>
      <c r="T25" s="333"/>
      <c r="W25" s="310">
        <f t="shared" si="2"/>
        <v>0</v>
      </c>
      <c r="X25" s="310">
        <f t="shared" si="3"/>
        <v>3</v>
      </c>
      <c r="Y25" s="310">
        <f t="shared" si="4"/>
        <v>4</v>
      </c>
      <c r="Z25" s="310">
        <f t="shared" si="5"/>
        <v>47</v>
      </c>
      <c r="AA25" s="310">
        <f t="shared" si="6"/>
        <v>2</v>
      </c>
      <c r="AB25" s="310">
        <f t="shared" si="7"/>
        <v>9</v>
      </c>
      <c r="AC25" s="310">
        <f t="shared" si="8"/>
        <v>10</v>
      </c>
      <c r="AD25" s="310">
        <f t="shared" si="9"/>
        <v>2</v>
      </c>
      <c r="AE25" s="310">
        <f t="shared" si="10"/>
        <v>7</v>
      </c>
      <c r="AF25" s="310">
        <f t="shared" si="11"/>
        <v>0</v>
      </c>
      <c r="AG25" s="310">
        <f t="shared" si="12"/>
        <v>10</v>
      </c>
      <c r="AH25" s="310">
        <f t="shared" si="13"/>
        <v>0</v>
      </c>
      <c r="AI25" s="310">
        <f t="shared" si="14"/>
        <v>0</v>
      </c>
      <c r="AJ25" s="310">
        <f t="shared" si="15"/>
        <v>0</v>
      </c>
      <c r="AK25" s="310">
        <f t="shared" si="16"/>
        <v>4</v>
      </c>
    </row>
    <row r="26" spans="1:37" x14ac:dyDescent="0.2">
      <c r="A26" s="327" t="s">
        <v>111</v>
      </c>
      <c r="B26" s="328">
        <v>0</v>
      </c>
      <c r="C26" s="329">
        <v>0</v>
      </c>
      <c r="D26" s="329">
        <v>3</v>
      </c>
      <c r="E26" s="329">
        <v>19</v>
      </c>
      <c r="F26" s="329">
        <v>0</v>
      </c>
      <c r="G26" s="329">
        <v>11</v>
      </c>
      <c r="H26" s="329">
        <v>13</v>
      </c>
      <c r="I26" s="329">
        <v>2</v>
      </c>
      <c r="J26" s="329">
        <v>4</v>
      </c>
      <c r="K26" s="329">
        <v>0</v>
      </c>
      <c r="L26" s="329">
        <v>13</v>
      </c>
      <c r="M26" s="329">
        <v>0</v>
      </c>
      <c r="N26" s="329">
        <v>0</v>
      </c>
      <c r="O26" s="329">
        <v>0</v>
      </c>
      <c r="P26" s="329">
        <v>6</v>
      </c>
      <c r="Q26" s="330">
        <f t="shared" si="17"/>
        <v>71</v>
      </c>
      <c r="S26" s="332"/>
      <c r="T26" s="332"/>
      <c r="W26" s="310">
        <f t="shared" si="2"/>
        <v>0</v>
      </c>
      <c r="X26" s="310">
        <f t="shared" si="3"/>
        <v>0</v>
      </c>
      <c r="Y26" s="310">
        <f t="shared" si="4"/>
        <v>3</v>
      </c>
      <c r="Z26" s="310">
        <f t="shared" si="5"/>
        <v>19</v>
      </c>
      <c r="AA26" s="310">
        <f t="shared" si="6"/>
        <v>0</v>
      </c>
      <c r="AB26" s="310">
        <f t="shared" si="7"/>
        <v>11</v>
      </c>
      <c r="AC26" s="310">
        <f t="shared" si="8"/>
        <v>13</v>
      </c>
      <c r="AD26" s="310">
        <f t="shared" si="9"/>
        <v>2</v>
      </c>
      <c r="AE26" s="310">
        <f t="shared" si="10"/>
        <v>4</v>
      </c>
      <c r="AF26" s="310">
        <f t="shared" si="11"/>
        <v>0</v>
      </c>
      <c r="AG26" s="310">
        <f t="shared" si="12"/>
        <v>13</v>
      </c>
      <c r="AH26" s="310">
        <f t="shared" si="13"/>
        <v>0</v>
      </c>
      <c r="AI26" s="310">
        <f t="shared" si="14"/>
        <v>0</v>
      </c>
      <c r="AJ26" s="310">
        <f t="shared" si="15"/>
        <v>0</v>
      </c>
      <c r="AK26" s="310">
        <f t="shared" si="16"/>
        <v>6</v>
      </c>
    </row>
    <row r="27" spans="1:37" ht="12" customHeight="1" x14ac:dyDescent="0.2">
      <c r="A27" s="323" t="s">
        <v>109</v>
      </c>
      <c r="B27" s="324">
        <v>0</v>
      </c>
      <c r="C27" s="325">
        <v>0</v>
      </c>
      <c r="D27" s="325">
        <v>1</v>
      </c>
      <c r="E27" s="325">
        <v>5</v>
      </c>
      <c r="F27" s="325">
        <v>0</v>
      </c>
      <c r="G27" s="325">
        <v>1</v>
      </c>
      <c r="H27" s="325">
        <v>2</v>
      </c>
      <c r="I27" s="325">
        <v>0</v>
      </c>
      <c r="J27" s="325">
        <v>1</v>
      </c>
      <c r="K27" s="325">
        <v>0</v>
      </c>
      <c r="L27" s="325">
        <v>4</v>
      </c>
      <c r="M27" s="325">
        <v>0</v>
      </c>
      <c r="N27" s="325">
        <v>0</v>
      </c>
      <c r="O27" s="325">
        <v>2</v>
      </c>
      <c r="P27" s="325">
        <v>1</v>
      </c>
      <c r="Q27" s="326">
        <f t="shared" si="17"/>
        <v>17</v>
      </c>
      <c r="S27" s="332"/>
      <c r="T27" s="332"/>
      <c r="W27" s="310">
        <f t="shared" si="2"/>
        <v>0</v>
      </c>
      <c r="X27" s="310">
        <f t="shared" si="3"/>
        <v>0</v>
      </c>
      <c r="Y27" s="310">
        <f t="shared" si="4"/>
        <v>1</v>
      </c>
      <c r="Z27" s="310">
        <f t="shared" si="5"/>
        <v>5</v>
      </c>
      <c r="AA27" s="310">
        <f t="shared" si="6"/>
        <v>0</v>
      </c>
      <c r="AB27" s="310">
        <f t="shared" si="7"/>
        <v>1</v>
      </c>
      <c r="AC27" s="310">
        <f t="shared" si="8"/>
        <v>2</v>
      </c>
      <c r="AD27" s="310">
        <f t="shared" si="9"/>
        <v>0</v>
      </c>
      <c r="AE27" s="310">
        <f t="shared" si="10"/>
        <v>1</v>
      </c>
      <c r="AF27" s="310">
        <f t="shared" si="11"/>
        <v>0</v>
      </c>
      <c r="AG27" s="310">
        <f t="shared" si="12"/>
        <v>4</v>
      </c>
      <c r="AH27" s="310">
        <f t="shared" si="13"/>
        <v>0</v>
      </c>
      <c r="AI27" s="310">
        <f t="shared" si="14"/>
        <v>0</v>
      </c>
      <c r="AJ27" s="310">
        <f t="shared" si="15"/>
        <v>2</v>
      </c>
      <c r="AK27" s="310">
        <f t="shared" si="16"/>
        <v>1</v>
      </c>
    </row>
    <row r="28" spans="1:37" x14ac:dyDescent="0.2">
      <c r="A28" s="327" t="s">
        <v>169</v>
      </c>
      <c r="B28" s="328">
        <v>0</v>
      </c>
      <c r="C28" s="329">
        <v>0</v>
      </c>
      <c r="D28" s="329">
        <v>0</v>
      </c>
      <c r="E28" s="329">
        <v>1</v>
      </c>
      <c r="F28" s="329">
        <v>0</v>
      </c>
      <c r="G28" s="329">
        <v>1</v>
      </c>
      <c r="H28" s="329">
        <v>0</v>
      </c>
      <c r="I28" s="329">
        <v>1</v>
      </c>
      <c r="J28" s="329">
        <v>0</v>
      </c>
      <c r="K28" s="329">
        <v>0</v>
      </c>
      <c r="L28" s="329">
        <v>2</v>
      </c>
      <c r="M28" s="329">
        <v>0</v>
      </c>
      <c r="N28" s="329">
        <v>0</v>
      </c>
      <c r="O28" s="329">
        <v>0</v>
      </c>
      <c r="P28" s="329">
        <v>1</v>
      </c>
      <c r="Q28" s="330">
        <f t="shared" si="17"/>
        <v>6</v>
      </c>
      <c r="S28" s="332"/>
      <c r="T28" s="332"/>
      <c r="W28" s="310">
        <f t="shared" si="2"/>
        <v>0</v>
      </c>
      <c r="X28" s="310">
        <f t="shared" si="3"/>
        <v>0</v>
      </c>
      <c r="Y28" s="310">
        <f t="shared" si="4"/>
        <v>0</v>
      </c>
      <c r="Z28" s="310">
        <f t="shared" si="5"/>
        <v>1</v>
      </c>
      <c r="AA28" s="310">
        <f t="shared" si="6"/>
        <v>0</v>
      </c>
      <c r="AB28" s="310">
        <f t="shared" si="7"/>
        <v>1</v>
      </c>
      <c r="AC28" s="310">
        <f t="shared" si="8"/>
        <v>0</v>
      </c>
      <c r="AD28" s="310">
        <f t="shared" si="9"/>
        <v>1</v>
      </c>
      <c r="AE28" s="310">
        <f t="shared" si="10"/>
        <v>0</v>
      </c>
      <c r="AF28" s="310">
        <f t="shared" si="11"/>
        <v>0</v>
      </c>
      <c r="AG28" s="310">
        <f t="shared" si="12"/>
        <v>2</v>
      </c>
      <c r="AH28" s="310">
        <f t="shared" si="13"/>
        <v>0</v>
      </c>
      <c r="AI28" s="310">
        <f t="shared" si="14"/>
        <v>0</v>
      </c>
      <c r="AJ28" s="310">
        <f t="shared" si="15"/>
        <v>0</v>
      </c>
      <c r="AK28" s="310">
        <f t="shared" si="16"/>
        <v>1</v>
      </c>
    </row>
    <row r="29" spans="1:37" x14ac:dyDescent="0.2">
      <c r="A29" s="323" t="s">
        <v>237</v>
      </c>
      <c r="B29" s="324">
        <v>0</v>
      </c>
      <c r="C29" s="325">
        <v>0</v>
      </c>
      <c r="D29" s="325">
        <v>1</v>
      </c>
      <c r="E29" s="325">
        <v>1</v>
      </c>
      <c r="F29" s="325">
        <v>0</v>
      </c>
      <c r="G29" s="325">
        <v>2</v>
      </c>
      <c r="H29" s="325">
        <v>2</v>
      </c>
      <c r="I29" s="325">
        <v>0</v>
      </c>
      <c r="J29" s="325">
        <v>2</v>
      </c>
      <c r="K29" s="325">
        <v>0</v>
      </c>
      <c r="L29" s="325">
        <v>0</v>
      </c>
      <c r="M29" s="325">
        <v>0</v>
      </c>
      <c r="N29" s="325">
        <v>0</v>
      </c>
      <c r="O29" s="325">
        <v>1</v>
      </c>
      <c r="P29" s="325">
        <v>1</v>
      </c>
      <c r="Q29" s="326">
        <f t="shared" si="17"/>
        <v>10</v>
      </c>
      <c r="S29" s="332"/>
      <c r="T29" s="332"/>
      <c r="W29" s="310">
        <f t="shared" si="2"/>
        <v>0</v>
      </c>
      <c r="X29" s="310">
        <f t="shared" si="3"/>
        <v>0</v>
      </c>
      <c r="Y29" s="310">
        <f t="shared" si="4"/>
        <v>1</v>
      </c>
      <c r="Z29" s="310">
        <f t="shared" si="5"/>
        <v>1</v>
      </c>
      <c r="AA29" s="310">
        <f t="shared" si="6"/>
        <v>0</v>
      </c>
      <c r="AB29" s="310">
        <f t="shared" si="7"/>
        <v>2</v>
      </c>
      <c r="AC29" s="310">
        <f t="shared" si="8"/>
        <v>2</v>
      </c>
      <c r="AD29" s="310">
        <f t="shared" si="9"/>
        <v>0</v>
      </c>
      <c r="AE29" s="310">
        <f t="shared" si="10"/>
        <v>2</v>
      </c>
      <c r="AF29" s="310">
        <f t="shared" si="11"/>
        <v>0</v>
      </c>
      <c r="AG29" s="310">
        <f t="shared" si="12"/>
        <v>0</v>
      </c>
      <c r="AH29" s="310">
        <f t="shared" si="13"/>
        <v>0</v>
      </c>
      <c r="AI29" s="310">
        <f t="shared" si="14"/>
        <v>0</v>
      </c>
      <c r="AJ29" s="310">
        <f t="shared" si="15"/>
        <v>1</v>
      </c>
      <c r="AK29" s="310">
        <f t="shared" si="16"/>
        <v>1</v>
      </c>
    </row>
    <row r="30" spans="1:37" x14ac:dyDescent="0.2">
      <c r="A30" s="327" t="s">
        <v>260</v>
      </c>
      <c r="B30" s="328">
        <v>0</v>
      </c>
      <c r="C30" s="329">
        <v>0</v>
      </c>
      <c r="D30" s="329">
        <v>0</v>
      </c>
      <c r="E30" s="329">
        <v>2</v>
      </c>
      <c r="F30" s="329">
        <v>0</v>
      </c>
      <c r="G30" s="329">
        <v>0</v>
      </c>
      <c r="H30" s="329">
        <v>0</v>
      </c>
      <c r="I30" s="329">
        <v>0</v>
      </c>
      <c r="J30" s="329">
        <v>0</v>
      </c>
      <c r="K30" s="329">
        <v>0</v>
      </c>
      <c r="L30" s="329">
        <v>0</v>
      </c>
      <c r="M30" s="329">
        <v>0</v>
      </c>
      <c r="N30" s="329">
        <v>0</v>
      </c>
      <c r="O30" s="329">
        <v>0</v>
      </c>
      <c r="P30" s="329">
        <v>0</v>
      </c>
      <c r="Q30" s="330">
        <f t="shared" si="0"/>
        <v>2</v>
      </c>
      <c r="T30" s="332"/>
      <c r="W30" s="310">
        <f t="shared" si="2"/>
        <v>0</v>
      </c>
      <c r="X30" s="310">
        <f t="shared" si="3"/>
        <v>0</v>
      </c>
      <c r="Y30" s="310">
        <f t="shared" si="4"/>
        <v>0</v>
      </c>
      <c r="Z30" s="310">
        <f t="shared" si="5"/>
        <v>2</v>
      </c>
      <c r="AA30" s="310">
        <f t="shared" si="6"/>
        <v>0</v>
      </c>
      <c r="AB30" s="310">
        <f t="shared" si="7"/>
        <v>0</v>
      </c>
      <c r="AC30" s="310">
        <f t="shared" si="8"/>
        <v>0</v>
      </c>
      <c r="AD30" s="310">
        <f t="shared" si="9"/>
        <v>0</v>
      </c>
      <c r="AE30" s="310">
        <f t="shared" si="10"/>
        <v>0</v>
      </c>
      <c r="AF30" s="310">
        <f t="shared" si="11"/>
        <v>0</v>
      </c>
      <c r="AG30" s="310">
        <f t="shared" si="12"/>
        <v>0</v>
      </c>
      <c r="AH30" s="310">
        <f t="shared" si="13"/>
        <v>0</v>
      </c>
      <c r="AI30" s="310">
        <f t="shared" si="14"/>
        <v>0</v>
      </c>
      <c r="AJ30" s="310">
        <f t="shared" si="15"/>
        <v>0</v>
      </c>
      <c r="AK30" s="310">
        <f t="shared" si="16"/>
        <v>0</v>
      </c>
    </row>
    <row r="31" spans="1:37" x14ac:dyDescent="0.2">
      <c r="A31" s="323" t="s">
        <v>110</v>
      </c>
      <c r="B31" s="324">
        <v>2</v>
      </c>
      <c r="C31" s="325">
        <v>2</v>
      </c>
      <c r="D31" s="325">
        <v>12</v>
      </c>
      <c r="E31" s="325">
        <v>6</v>
      </c>
      <c r="F31" s="325">
        <v>1</v>
      </c>
      <c r="G31" s="325">
        <v>11</v>
      </c>
      <c r="H31" s="325">
        <v>4</v>
      </c>
      <c r="I31" s="325">
        <v>6</v>
      </c>
      <c r="J31" s="325">
        <v>7</v>
      </c>
      <c r="K31" s="325">
        <v>1</v>
      </c>
      <c r="L31" s="325">
        <v>8</v>
      </c>
      <c r="M31" s="325">
        <v>3</v>
      </c>
      <c r="N31" s="325">
        <v>0</v>
      </c>
      <c r="O31" s="325">
        <v>11</v>
      </c>
      <c r="P31" s="325">
        <v>1</v>
      </c>
      <c r="Q31" s="326">
        <f t="shared" si="0"/>
        <v>75</v>
      </c>
      <c r="S31" s="332"/>
      <c r="T31" s="333"/>
      <c r="W31" s="310">
        <f t="shared" si="2"/>
        <v>2</v>
      </c>
      <c r="X31" s="310">
        <f t="shared" si="3"/>
        <v>2</v>
      </c>
      <c r="Y31" s="310">
        <f t="shared" si="4"/>
        <v>12</v>
      </c>
      <c r="Z31" s="310">
        <f t="shared" si="5"/>
        <v>6</v>
      </c>
      <c r="AA31" s="310">
        <f t="shared" si="6"/>
        <v>1</v>
      </c>
      <c r="AB31" s="310">
        <f t="shared" si="7"/>
        <v>11</v>
      </c>
      <c r="AC31" s="310">
        <f t="shared" si="8"/>
        <v>4</v>
      </c>
      <c r="AD31" s="310">
        <f t="shared" si="9"/>
        <v>6</v>
      </c>
      <c r="AE31" s="310">
        <f t="shared" si="10"/>
        <v>7</v>
      </c>
      <c r="AF31" s="310">
        <f t="shared" si="11"/>
        <v>1</v>
      </c>
      <c r="AG31" s="310">
        <f t="shared" si="12"/>
        <v>8</v>
      </c>
      <c r="AH31" s="310">
        <f t="shared" si="13"/>
        <v>3</v>
      </c>
      <c r="AI31" s="310">
        <f t="shared" si="14"/>
        <v>0</v>
      </c>
      <c r="AJ31" s="310">
        <f t="shared" si="15"/>
        <v>11</v>
      </c>
      <c r="AK31" s="310">
        <f t="shared" si="16"/>
        <v>1</v>
      </c>
    </row>
    <row r="32" spans="1:37" x14ac:dyDescent="0.2">
      <c r="A32" s="327" t="s">
        <v>104</v>
      </c>
      <c r="B32" s="328">
        <v>1</v>
      </c>
      <c r="C32" s="329">
        <v>0</v>
      </c>
      <c r="D32" s="329">
        <v>1</v>
      </c>
      <c r="E32" s="329">
        <v>5</v>
      </c>
      <c r="F32" s="329">
        <v>0</v>
      </c>
      <c r="G32" s="329">
        <v>3</v>
      </c>
      <c r="H32" s="329">
        <v>0</v>
      </c>
      <c r="I32" s="329">
        <v>0</v>
      </c>
      <c r="J32" s="329">
        <v>0</v>
      </c>
      <c r="K32" s="329">
        <v>0</v>
      </c>
      <c r="L32" s="329">
        <v>1</v>
      </c>
      <c r="M32" s="329">
        <v>0</v>
      </c>
      <c r="N32" s="329">
        <v>0</v>
      </c>
      <c r="O32" s="329">
        <v>1</v>
      </c>
      <c r="P32" s="329">
        <v>2</v>
      </c>
      <c r="Q32" s="330">
        <f t="shared" si="0"/>
        <v>14</v>
      </c>
      <c r="S32" s="332"/>
      <c r="T32" s="332"/>
      <c r="W32" s="310">
        <f t="shared" si="2"/>
        <v>1</v>
      </c>
      <c r="X32" s="310">
        <f t="shared" si="3"/>
        <v>0</v>
      </c>
      <c r="Y32" s="310">
        <f t="shared" si="4"/>
        <v>1</v>
      </c>
      <c r="Z32" s="310">
        <f t="shared" si="5"/>
        <v>5</v>
      </c>
      <c r="AA32" s="310">
        <f t="shared" si="6"/>
        <v>0</v>
      </c>
      <c r="AB32" s="310">
        <f t="shared" si="7"/>
        <v>3</v>
      </c>
      <c r="AC32" s="310">
        <f t="shared" si="8"/>
        <v>0</v>
      </c>
      <c r="AD32" s="310">
        <f t="shared" si="9"/>
        <v>0</v>
      </c>
      <c r="AE32" s="310">
        <f t="shared" si="10"/>
        <v>0</v>
      </c>
      <c r="AF32" s="310">
        <f t="shared" si="11"/>
        <v>0</v>
      </c>
      <c r="AG32" s="310">
        <f t="shared" si="12"/>
        <v>1</v>
      </c>
      <c r="AH32" s="310">
        <f t="shared" si="13"/>
        <v>0</v>
      </c>
      <c r="AI32" s="310">
        <f t="shared" si="14"/>
        <v>0</v>
      </c>
      <c r="AJ32" s="310">
        <f t="shared" si="15"/>
        <v>1</v>
      </c>
      <c r="AK32" s="310">
        <f t="shared" si="16"/>
        <v>2</v>
      </c>
    </row>
    <row r="33" spans="1:37" ht="12" customHeight="1" x14ac:dyDescent="0.2">
      <c r="A33" s="323" t="s">
        <v>186</v>
      </c>
      <c r="B33" s="324">
        <v>0</v>
      </c>
      <c r="C33" s="325">
        <v>0</v>
      </c>
      <c r="D33" s="325">
        <v>0</v>
      </c>
      <c r="E33" s="325">
        <v>0</v>
      </c>
      <c r="F33" s="325">
        <v>0</v>
      </c>
      <c r="G33" s="325">
        <v>0</v>
      </c>
      <c r="H33" s="325">
        <v>0</v>
      </c>
      <c r="I33" s="325">
        <v>0</v>
      </c>
      <c r="J33" s="325">
        <v>0</v>
      </c>
      <c r="K33" s="325">
        <v>0</v>
      </c>
      <c r="L33" s="325">
        <v>1</v>
      </c>
      <c r="M33" s="325">
        <v>0</v>
      </c>
      <c r="N33" s="325">
        <v>1</v>
      </c>
      <c r="O33" s="325">
        <v>0</v>
      </c>
      <c r="P33" s="325">
        <v>0</v>
      </c>
      <c r="Q33" s="326">
        <f t="shared" si="0"/>
        <v>2</v>
      </c>
      <c r="S33" s="332"/>
      <c r="T33" s="332"/>
      <c r="W33" s="310">
        <f t="shared" si="2"/>
        <v>0</v>
      </c>
      <c r="X33" s="310">
        <f t="shared" si="3"/>
        <v>0</v>
      </c>
      <c r="Y33" s="310">
        <f t="shared" si="4"/>
        <v>0</v>
      </c>
      <c r="Z33" s="310">
        <f t="shared" si="5"/>
        <v>0</v>
      </c>
      <c r="AA33" s="310">
        <f t="shared" si="6"/>
        <v>0</v>
      </c>
      <c r="AB33" s="310">
        <f t="shared" si="7"/>
        <v>0</v>
      </c>
      <c r="AC33" s="310">
        <f t="shared" si="8"/>
        <v>0</v>
      </c>
      <c r="AD33" s="310">
        <f t="shared" si="9"/>
        <v>0</v>
      </c>
      <c r="AE33" s="310">
        <f t="shared" si="10"/>
        <v>0</v>
      </c>
      <c r="AF33" s="310">
        <f t="shared" si="11"/>
        <v>0</v>
      </c>
      <c r="AG33" s="310">
        <f t="shared" si="12"/>
        <v>1</v>
      </c>
      <c r="AH33" s="310">
        <f t="shared" si="13"/>
        <v>0</v>
      </c>
      <c r="AI33" s="310">
        <f t="shared" si="14"/>
        <v>1</v>
      </c>
      <c r="AJ33" s="310">
        <f t="shared" si="15"/>
        <v>0</v>
      </c>
      <c r="AK33" s="310">
        <f t="shared" si="16"/>
        <v>0</v>
      </c>
    </row>
    <row r="34" spans="1:37" x14ac:dyDescent="0.2">
      <c r="A34" s="327" t="s">
        <v>132</v>
      </c>
      <c r="B34" s="328">
        <v>0</v>
      </c>
      <c r="C34" s="329">
        <v>0</v>
      </c>
      <c r="D34" s="329">
        <v>1</v>
      </c>
      <c r="E34" s="329">
        <v>0</v>
      </c>
      <c r="F34" s="329">
        <v>0</v>
      </c>
      <c r="G34" s="329">
        <v>0</v>
      </c>
      <c r="H34" s="329">
        <v>1</v>
      </c>
      <c r="I34" s="329">
        <v>1</v>
      </c>
      <c r="J34" s="329">
        <v>1</v>
      </c>
      <c r="K34" s="329">
        <v>0</v>
      </c>
      <c r="L34" s="329">
        <v>1</v>
      </c>
      <c r="M34" s="329">
        <v>0</v>
      </c>
      <c r="N34" s="329">
        <v>0</v>
      </c>
      <c r="O34" s="329">
        <v>0</v>
      </c>
      <c r="P34" s="329">
        <v>0</v>
      </c>
      <c r="Q34" s="330">
        <f t="shared" si="0"/>
        <v>5</v>
      </c>
      <c r="S34" s="332"/>
      <c r="T34" s="332"/>
      <c r="W34" s="310">
        <f t="shared" si="2"/>
        <v>0</v>
      </c>
      <c r="X34" s="310">
        <f t="shared" si="3"/>
        <v>0</v>
      </c>
      <c r="Y34" s="310">
        <f t="shared" si="4"/>
        <v>1</v>
      </c>
      <c r="Z34" s="310">
        <f t="shared" si="5"/>
        <v>0</v>
      </c>
      <c r="AA34" s="310">
        <f t="shared" si="6"/>
        <v>0</v>
      </c>
      <c r="AB34" s="310">
        <f t="shared" si="7"/>
        <v>0</v>
      </c>
      <c r="AC34" s="310">
        <f t="shared" si="8"/>
        <v>1</v>
      </c>
      <c r="AD34" s="310">
        <f t="shared" si="9"/>
        <v>1</v>
      </c>
      <c r="AE34" s="310">
        <f t="shared" si="10"/>
        <v>1</v>
      </c>
      <c r="AF34" s="310">
        <f t="shared" si="11"/>
        <v>0</v>
      </c>
      <c r="AG34" s="310">
        <f t="shared" si="12"/>
        <v>1</v>
      </c>
      <c r="AH34" s="310">
        <f t="shared" si="13"/>
        <v>0</v>
      </c>
      <c r="AI34" s="310">
        <f t="shared" si="14"/>
        <v>0</v>
      </c>
      <c r="AJ34" s="310">
        <f t="shared" si="15"/>
        <v>0</v>
      </c>
      <c r="AK34" s="310">
        <f t="shared" si="16"/>
        <v>0</v>
      </c>
    </row>
    <row r="35" spans="1:37" x14ac:dyDescent="0.2">
      <c r="A35" s="323" t="s">
        <v>231</v>
      </c>
      <c r="B35" s="324">
        <v>0</v>
      </c>
      <c r="C35" s="325">
        <v>1</v>
      </c>
      <c r="D35" s="325">
        <v>1</v>
      </c>
      <c r="E35" s="325">
        <v>1</v>
      </c>
      <c r="F35" s="325">
        <v>0</v>
      </c>
      <c r="G35" s="325">
        <v>0</v>
      </c>
      <c r="H35" s="325">
        <v>0</v>
      </c>
      <c r="I35" s="325">
        <v>0</v>
      </c>
      <c r="J35" s="325">
        <v>0</v>
      </c>
      <c r="K35" s="325">
        <v>0</v>
      </c>
      <c r="L35" s="325">
        <v>0</v>
      </c>
      <c r="M35" s="325">
        <v>0</v>
      </c>
      <c r="N35" s="325">
        <v>0</v>
      </c>
      <c r="O35" s="325">
        <v>0</v>
      </c>
      <c r="P35" s="325">
        <v>0</v>
      </c>
      <c r="Q35" s="326">
        <f t="shared" si="0"/>
        <v>3</v>
      </c>
      <c r="S35" s="332"/>
      <c r="T35" s="332"/>
      <c r="W35" s="310">
        <f t="shared" si="2"/>
        <v>0</v>
      </c>
      <c r="X35" s="310">
        <f t="shared" si="3"/>
        <v>1</v>
      </c>
      <c r="Y35" s="310">
        <f t="shared" si="4"/>
        <v>1</v>
      </c>
      <c r="Z35" s="310">
        <f t="shared" si="5"/>
        <v>1</v>
      </c>
      <c r="AA35" s="310">
        <f t="shared" si="6"/>
        <v>0</v>
      </c>
      <c r="AB35" s="310">
        <f t="shared" si="7"/>
        <v>0</v>
      </c>
      <c r="AC35" s="310">
        <f t="shared" si="8"/>
        <v>0</v>
      </c>
      <c r="AD35" s="310">
        <f t="shared" si="9"/>
        <v>0</v>
      </c>
      <c r="AE35" s="310">
        <f t="shared" si="10"/>
        <v>0</v>
      </c>
      <c r="AF35" s="310">
        <f t="shared" si="11"/>
        <v>0</v>
      </c>
      <c r="AG35" s="310">
        <f t="shared" si="12"/>
        <v>0</v>
      </c>
      <c r="AH35" s="310">
        <f t="shared" si="13"/>
        <v>0</v>
      </c>
      <c r="AI35" s="310">
        <f t="shared" si="14"/>
        <v>0</v>
      </c>
      <c r="AJ35" s="310">
        <f t="shared" si="15"/>
        <v>0</v>
      </c>
      <c r="AK35" s="310">
        <f t="shared" si="16"/>
        <v>0</v>
      </c>
    </row>
    <row r="36" spans="1:37" x14ac:dyDescent="0.2">
      <c r="A36" s="327" t="s">
        <v>106</v>
      </c>
      <c r="B36" s="328">
        <v>0</v>
      </c>
      <c r="C36" s="329">
        <v>0</v>
      </c>
      <c r="D36" s="329">
        <v>3</v>
      </c>
      <c r="E36" s="329">
        <v>4</v>
      </c>
      <c r="F36" s="329">
        <v>0</v>
      </c>
      <c r="G36" s="329">
        <v>0</v>
      </c>
      <c r="H36" s="329">
        <v>2</v>
      </c>
      <c r="I36" s="329">
        <v>0</v>
      </c>
      <c r="J36" s="329">
        <v>0</v>
      </c>
      <c r="K36" s="329">
        <v>0</v>
      </c>
      <c r="L36" s="329">
        <v>2</v>
      </c>
      <c r="M36" s="329">
        <v>1</v>
      </c>
      <c r="N36" s="329">
        <v>0</v>
      </c>
      <c r="O36" s="329">
        <v>0</v>
      </c>
      <c r="P36" s="329">
        <v>1</v>
      </c>
      <c r="Q36" s="330">
        <f t="shared" si="0"/>
        <v>13</v>
      </c>
      <c r="S36" s="332"/>
      <c r="T36" s="332"/>
      <c r="W36" s="310">
        <f t="shared" si="2"/>
        <v>0</v>
      </c>
      <c r="X36" s="310">
        <f t="shared" si="3"/>
        <v>0</v>
      </c>
      <c r="Y36" s="310">
        <f t="shared" si="4"/>
        <v>3</v>
      </c>
      <c r="Z36" s="310">
        <f t="shared" si="5"/>
        <v>4</v>
      </c>
      <c r="AA36" s="310">
        <f t="shared" si="6"/>
        <v>0</v>
      </c>
      <c r="AB36" s="310">
        <f t="shared" si="7"/>
        <v>0</v>
      </c>
      <c r="AC36" s="310">
        <f t="shared" si="8"/>
        <v>2</v>
      </c>
      <c r="AD36" s="310">
        <f t="shared" si="9"/>
        <v>0</v>
      </c>
      <c r="AE36" s="310">
        <f t="shared" si="10"/>
        <v>0</v>
      </c>
      <c r="AF36" s="310">
        <f t="shared" si="11"/>
        <v>0</v>
      </c>
      <c r="AG36" s="310">
        <f t="shared" si="12"/>
        <v>2</v>
      </c>
      <c r="AH36" s="310">
        <f t="shared" si="13"/>
        <v>1</v>
      </c>
      <c r="AI36" s="310">
        <f t="shared" si="14"/>
        <v>0</v>
      </c>
      <c r="AJ36" s="310">
        <f t="shared" si="15"/>
        <v>0</v>
      </c>
      <c r="AK36" s="310">
        <f t="shared" si="16"/>
        <v>1</v>
      </c>
    </row>
    <row r="37" spans="1:37" x14ac:dyDescent="0.2">
      <c r="A37" s="323" t="s">
        <v>105</v>
      </c>
      <c r="B37" s="324">
        <v>0</v>
      </c>
      <c r="C37" s="325">
        <v>0</v>
      </c>
      <c r="D37" s="325">
        <v>6</v>
      </c>
      <c r="E37" s="325">
        <v>1</v>
      </c>
      <c r="F37" s="325">
        <v>0</v>
      </c>
      <c r="G37" s="325">
        <v>1</v>
      </c>
      <c r="H37" s="325">
        <v>2</v>
      </c>
      <c r="I37" s="325">
        <v>0</v>
      </c>
      <c r="J37" s="325">
        <v>0</v>
      </c>
      <c r="K37" s="325">
        <v>0</v>
      </c>
      <c r="L37" s="325">
        <v>1</v>
      </c>
      <c r="M37" s="325">
        <v>0</v>
      </c>
      <c r="N37" s="325">
        <v>0</v>
      </c>
      <c r="O37" s="325">
        <v>0</v>
      </c>
      <c r="P37" s="325">
        <v>1</v>
      </c>
      <c r="Q37" s="326">
        <f t="shared" si="0"/>
        <v>12</v>
      </c>
      <c r="S37" s="332"/>
      <c r="T37" s="333"/>
      <c r="W37" s="310">
        <f t="shared" si="2"/>
        <v>0</v>
      </c>
      <c r="X37" s="310">
        <f t="shared" si="3"/>
        <v>0</v>
      </c>
      <c r="Y37" s="310">
        <f t="shared" si="4"/>
        <v>6</v>
      </c>
      <c r="Z37" s="310">
        <f t="shared" si="5"/>
        <v>1</v>
      </c>
      <c r="AA37" s="310">
        <f t="shared" si="6"/>
        <v>0</v>
      </c>
      <c r="AB37" s="310">
        <f t="shared" si="7"/>
        <v>1</v>
      </c>
      <c r="AC37" s="310">
        <f t="shared" si="8"/>
        <v>2</v>
      </c>
      <c r="AD37" s="310">
        <f t="shared" si="9"/>
        <v>0</v>
      </c>
      <c r="AE37" s="310">
        <f t="shared" si="10"/>
        <v>0</v>
      </c>
      <c r="AF37" s="310">
        <f t="shared" si="11"/>
        <v>0</v>
      </c>
      <c r="AG37" s="310">
        <f t="shared" si="12"/>
        <v>1</v>
      </c>
      <c r="AH37" s="310">
        <f t="shared" si="13"/>
        <v>0</v>
      </c>
      <c r="AI37" s="310">
        <f t="shared" si="14"/>
        <v>0</v>
      </c>
      <c r="AJ37" s="310">
        <f t="shared" si="15"/>
        <v>0</v>
      </c>
      <c r="AK37" s="310">
        <f t="shared" si="16"/>
        <v>1</v>
      </c>
    </row>
    <row r="38" spans="1:37" x14ac:dyDescent="0.2">
      <c r="A38" s="327" t="s">
        <v>301</v>
      </c>
      <c r="B38" s="328">
        <v>0</v>
      </c>
      <c r="C38" s="329">
        <v>0</v>
      </c>
      <c r="D38" s="329">
        <v>0</v>
      </c>
      <c r="E38" s="329">
        <v>2</v>
      </c>
      <c r="F38" s="329">
        <v>0</v>
      </c>
      <c r="G38" s="329">
        <v>0</v>
      </c>
      <c r="H38" s="329">
        <v>0</v>
      </c>
      <c r="I38" s="329">
        <v>0</v>
      </c>
      <c r="J38" s="329">
        <v>0</v>
      </c>
      <c r="K38" s="329">
        <v>0</v>
      </c>
      <c r="L38" s="329">
        <v>0</v>
      </c>
      <c r="M38" s="329">
        <v>0</v>
      </c>
      <c r="N38" s="329">
        <v>0</v>
      </c>
      <c r="O38" s="329">
        <v>0</v>
      </c>
      <c r="P38" s="329">
        <v>0</v>
      </c>
      <c r="Q38" s="330">
        <f t="shared" si="0"/>
        <v>2</v>
      </c>
      <c r="S38" s="332"/>
      <c r="T38" s="332"/>
      <c r="W38" s="310">
        <f t="shared" si="2"/>
        <v>0</v>
      </c>
      <c r="X38" s="310">
        <f t="shared" si="3"/>
        <v>0</v>
      </c>
      <c r="Y38" s="310">
        <f t="shared" si="4"/>
        <v>0</v>
      </c>
      <c r="Z38" s="310">
        <f t="shared" si="5"/>
        <v>2</v>
      </c>
      <c r="AA38" s="310">
        <f t="shared" si="6"/>
        <v>0</v>
      </c>
      <c r="AB38" s="310">
        <f t="shared" si="7"/>
        <v>0</v>
      </c>
      <c r="AC38" s="310">
        <f t="shared" si="8"/>
        <v>0</v>
      </c>
      <c r="AD38" s="310">
        <f t="shared" si="9"/>
        <v>0</v>
      </c>
      <c r="AE38" s="310">
        <f t="shared" si="10"/>
        <v>0</v>
      </c>
      <c r="AF38" s="310">
        <f t="shared" si="11"/>
        <v>0</v>
      </c>
      <c r="AG38" s="310">
        <f t="shared" si="12"/>
        <v>0</v>
      </c>
      <c r="AH38" s="310">
        <f t="shared" si="13"/>
        <v>0</v>
      </c>
      <c r="AI38" s="310">
        <f t="shared" si="14"/>
        <v>0</v>
      </c>
      <c r="AJ38" s="310">
        <f t="shared" si="15"/>
        <v>0</v>
      </c>
      <c r="AK38" s="310">
        <f t="shared" si="16"/>
        <v>0</v>
      </c>
    </row>
    <row r="39" spans="1:37" ht="18" x14ac:dyDescent="0.2">
      <c r="A39" s="323" t="s">
        <v>116</v>
      </c>
      <c r="B39" s="324">
        <v>1</v>
      </c>
      <c r="C39" s="325">
        <v>0</v>
      </c>
      <c r="D39" s="325">
        <v>5</v>
      </c>
      <c r="E39" s="325">
        <v>3</v>
      </c>
      <c r="F39" s="325">
        <v>0</v>
      </c>
      <c r="G39" s="325">
        <v>2</v>
      </c>
      <c r="H39" s="325">
        <v>5</v>
      </c>
      <c r="I39" s="325">
        <v>0</v>
      </c>
      <c r="J39" s="325">
        <v>14</v>
      </c>
      <c r="K39" s="325">
        <v>2</v>
      </c>
      <c r="L39" s="325">
        <v>4</v>
      </c>
      <c r="M39" s="325">
        <v>0</v>
      </c>
      <c r="N39" s="325">
        <v>0</v>
      </c>
      <c r="O39" s="325">
        <v>0</v>
      </c>
      <c r="P39" s="325">
        <v>1</v>
      </c>
      <c r="Q39" s="326">
        <f t="shared" si="0"/>
        <v>37</v>
      </c>
      <c r="S39" s="332"/>
      <c r="T39" s="333"/>
      <c r="W39" s="310">
        <f t="shared" si="2"/>
        <v>1</v>
      </c>
      <c r="X39" s="310">
        <f t="shared" si="3"/>
        <v>0</v>
      </c>
      <c r="Y39" s="310">
        <f t="shared" si="4"/>
        <v>5</v>
      </c>
      <c r="Z39" s="310">
        <f t="shared" si="5"/>
        <v>3</v>
      </c>
      <c r="AA39" s="310">
        <f t="shared" si="6"/>
        <v>0</v>
      </c>
      <c r="AB39" s="310">
        <f t="shared" si="7"/>
        <v>2</v>
      </c>
      <c r="AC39" s="310">
        <f t="shared" si="8"/>
        <v>5</v>
      </c>
      <c r="AD39" s="310">
        <f t="shared" si="9"/>
        <v>0</v>
      </c>
      <c r="AE39" s="310">
        <f t="shared" si="10"/>
        <v>14</v>
      </c>
      <c r="AF39" s="310">
        <f t="shared" si="11"/>
        <v>2</v>
      </c>
      <c r="AG39" s="310">
        <f t="shared" si="12"/>
        <v>4</v>
      </c>
      <c r="AH39" s="310">
        <f t="shared" si="13"/>
        <v>0</v>
      </c>
      <c r="AI39" s="310">
        <f t="shared" si="14"/>
        <v>0</v>
      </c>
      <c r="AJ39" s="310">
        <f t="shared" si="15"/>
        <v>0</v>
      </c>
      <c r="AK39" s="310">
        <f t="shared" si="16"/>
        <v>1</v>
      </c>
    </row>
    <row r="40" spans="1:37" x14ac:dyDescent="0.2">
      <c r="A40" s="327" t="s">
        <v>187</v>
      </c>
      <c r="B40" s="328">
        <v>0</v>
      </c>
      <c r="C40" s="329">
        <v>0</v>
      </c>
      <c r="D40" s="329">
        <v>1</v>
      </c>
      <c r="E40" s="329">
        <v>0</v>
      </c>
      <c r="F40" s="329">
        <v>0</v>
      </c>
      <c r="G40" s="329">
        <v>1</v>
      </c>
      <c r="H40" s="329">
        <v>0</v>
      </c>
      <c r="I40" s="329">
        <v>0</v>
      </c>
      <c r="J40" s="329">
        <v>1</v>
      </c>
      <c r="K40" s="329">
        <v>0</v>
      </c>
      <c r="L40" s="329">
        <v>0</v>
      </c>
      <c r="M40" s="329">
        <v>0</v>
      </c>
      <c r="N40" s="329">
        <v>0</v>
      </c>
      <c r="O40" s="329">
        <v>0</v>
      </c>
      <c r="P40" s="329">
        <v>0</v>
      </c>
      <c r="Q40" s="330">
        <f t="shared" si="0"/>
        <v>3</v>
      </c>
      <c r="S40" s="332"/>
      <c r="T40" s="332"/>
      <c r="W40" s="310">
        <f t="shared" si="2"/>
        <v>0</v>
      </c>
      <c r="X40" s="310">
        <f t="shared" si="3"/>
        <v>0</v>
      </c>
      <c r="Y40" s="310">
        <f t="shared" si="4"/>
        <v>1</v>
      </c>
      <c r="Z40" s="310">
        <f t="shared" si="5"/>
        <v>0</v>
      </c>
      <c r="AA40" s="310">
        <f t="shared" si="6"/>
        <v>0</v>
      </c>
      <c r="AB40" s="310">
        <f t="shared" si="7"/>
        <v>1</v>
      </c>
      <c r="AC40" s="310">
        <f t="shared" si="8"/>
        <v>0</v>
      </c>
      <c r="AD40" s="310">
        <f t="shared" si="9"/>
        <v>0</v>
      </c>
      <c r="AE40" s="310">
        <f t="shared" si="10"/>
        <v>1</v>
      </c>
      <c r="AF40" s="310">
        <f t="shared" si="11"/>
        <v>0</v>
      </c>
      <c r="AG40" s="310">
        <f t="shared" si="12"/>
        <v>0</v>
      </c>
      <c r="AH40" s="310">
        <f t="shared" si="13"/>
        <v>0</v>
      </c>
      <c r="AI40" s="310">
        <f t="shared" si="14"/>
        <v>0</v>
      </c>
      <c r="AJ40" s="310">
        <f t="shared" si="15"/>
        <v>0</v>
      </c>
      <c r="AK40" s="310">
        <f t="shared" si="16"/>
        <v>0</v>
      </c>
    </row>
    <row r="41" spans="1:37" ht="12" customHeight="1" x14ac:dyDescent="0.2">
      <c r="A41" s="323" t="s">
        <v>1</v>
      </c>
      <c r="B41" s="324">
        <v>11</v>
      </c>
      <c r="C41" s="325">
        <v>17</v>
      </c>
      <c r="D41" s="325">
        <v>75</v>
      </c>
      <c r="E41" s="325">
        <v>364</v>
      </c>
      <c r="F41" s="325">
        <v>4</v>
      </c>
      <c r="G41" s="325">
        <v>128</v>
      </c>
      <c r="H41" s="325">
        <v>200</v>
      </c>
      <c r="I41" s="325">
        <v>32</v>
      </c>
      <c r="J41" s="325">
        <v>213</v>
      </c>
      <c r="K41" s="325">
        <v>1</v>
      </c>
      <c r="L41" s="325">
        <v>314</v>
      </c>
      <c r="M41" s="325">
        <v>25</v>
      </c>
      <c r="N41" s="325">
        <v>2</v>
      </c>
      <c r="O41" s="325">
        <v>78</v>
      </c>
      <c r="P41" s="325">
        <v>85</v>
      </c>
      <c r="Q41" s="326">
        <f t="shared" si="0"/>
        <v>1549</v>
      </c>
      <c r="S41" s="332"/>
      <c r="T41" s="332"/>
      <c r="W41" s="310">
        <f t="shared" si="2"/>
        <v>11</v>
      </c>
      <c r="X41" s="310">
        <f t="shared" si="3"/>
        <v>17</v>
      </c>
      <c r="Y41" s="310">
        <f t="shared" si="4"/>
        <v>75</v>
      </c>
      <c r="Z41" s="310">
        <f t="shared" si="5"/>
        <v>364</v>
      </c>
      <c r="AA41" s="310">
        <f t="shared" si="6"/>
        <v>4</v>
      </c>
      <c r="AB41" s="310">
        <f t="shared" si="7"/>
        <v>128</v>
      </c>
      <c r="AC41" s="310">
        <f t="shared" si="8"/>
        <v>200</v>
      </c>
      <c r="AD41" s="310">
        <f t="shared" si="9"/>
        <v>32</v>
      </c>
      <c r="AE41" s="310">
        <f t="shared" si="10"/>
        <v>213</v>
      </c>
      <c r="AF41" s="310">
        <f t="shared" si="11"/>
        <v>1</v>
      </c>
      <c r="AG41" s="310">
        <f t="shared" si="12"/>
        <v>314</v>
      </c>
      <c r="AH41" s="310">
        <f t="shared" si="13"/>
        <v>25</v>
      </c>
      <c r="AI41" s="310">
        <f t="shared" si="14"/>
        <v>2</v>
      </c>
      <c r="AJ41" s="310">
        <f t="shared" si="15"/>
        <v>78</v>
      </c>
      <c r="AK41" s="310">
        <f t="shared" si="16"/>
        <v>85</v>
      </c>
    </row>
    <row r="42" spans="1:37" ht="13.5" thickBot="1" x14ac:dyDescent="0.25">
      <c r="A42" s="327" t="s">
        <v>126</v>
      </c>
      <c r="B42" s="328">
        <v>0</v>
      </c>
      <c r="C42" s="329">
        <v>0</v>
      </c>
      <c r="D42" s="329">
        <v>0</v>
      </c>
      <c r="E42" s="329">
        <v>8</v>
      </c>
      <c r="F42" s="329">
        <v>1</v>
      </c>
      <c r="G42" s="329">
        <v>46</v>
      </c>
      <c r="H42" s="329">
        <v>14</v>
      </c>
      <c r="I42" s="329">
        <v>19</v>
      </c>
      <c r="J42" s="329">
        <v>10</v>
      </c>
      <c r="K42" s="329">
        <v>2</v>
      </c>
      <c r="L42" s="329">
        <v>50</v>
      </c>
      <c r="M42" s="329">
        <v>44</v>
      </c>
      <c r="N42" s="329">
        <v>0</v>
      </c>
      <c r="O42" s="329">
        <v>22</v>
      </c>
      <c r="P42" s="329">
        <v>7</v>
      </c>
      <c r="Q42" s="330">
        <f t="shared" si="0"/>
        <v>223</v>
      </c>
      <c r="S42" s="332"/>
      <c r="T42" s="332"/>
      <c r="W42" s="310">
        <f t="shared" si="2"/>
        <v>0</v>
      </c>
      <c r="X42" s="310">
        <f t="shared" si="3"/>
        <v>0</v>
      </c>
      <c r="Y42" s="310">
        <f t="shared" si="4"/>
        <v>0</v>
      </c>
      <c r="Z42" s="310">
        <f t="shared" si="5"/>
        <v>8</v>
      </c>
      <c r="AA42" s="310">
        <f t="shared" si="6"/>
        <v>1</v>
      </c>
      <c r="AB42" s="310">
        <f t="shared" si="7"/>
        <v>46</v>
      </c>
      <c r="AC42" s="310">
        <f t="shared" si="8"/>
        <v>14</v>
      </c>
      <c r="AD42" s="310">
        <f t="shared" si="9"/>
        <v>19</v>
      </c>
      <c r="AE42" s="310">
        <f t="shared" si="10"/>
        <v>10</v>
      </c>
      <c r="AF42" s="310">
        <f t="shared" si="11"/>
        <v>2</v>
      </c>
      <c r="AG42" s="310">
        <f t="shared" si="12"/>
        <v>50</v>
      </c>
      <c r="AH42" s="310">
        <f t="shared" si="13"/>
        <v>44</v>
      </c>
      <c r="AI42" s="310">
        <f t="shared" si="14"/>
        <v>0</v>
      </c>
      <c r="AJ42" s="310">
        <f t="shared" si="15"/>
        <v>22</v>
      </c>
      <c r="AK42" s="310">
        <f t="shared" si="16"/>
        <v>7</v>
      </c>
    </row>
    <row r="43" spans="1:37" ht="13.5" thickBot="1" x14ac:dyDescent="0.25">
      <c r="A43" s="317" t="s">
        <v>0</v>
      </c>
      <c r="B43" s="334">
        <f t="shared" ref="B43:Q43" si="18">SUM(B8:B42)</f>
        <v>15</v>
      </c>
      <c r="C43" s="335">
        <f t="shared" si="18"/>
        <v>24</v>
      </c>
      <c r="D43" s="335">
        <f t="shared" si="18"/>
        <v>136</v>
      </c>
      <c r="E43" s="335">
        <f t="shared" si="18"/>
        <v>563</v>
      </c>
      <c r="F43" s="335">
        <f t="shared" si="18"/>
        <v>11</v>
      </c>
      <c r="G43" s="335">
        <f t="shared" si="18"/>
        <v>259</v>
      </c>
      <c r="H43" s="335">
        <f t="shared" si="18"/>
        <v>310</v>
      </c>
      <c r="I43" s="335">
        <f t="shared" si="18"/>
        <v>72</v>
      </c>
      <c r="J43" s="335">
        <f t="shared" si="18"/>
        <v>295</v>
      </c>
      <c r="K43" s="335">
        <f t="shared" si="18"/>
        <v>8</v>
      </c>
      <c r="L43" s="335">
        <f t="shared" si="18"/>
        <v>476</v>
      </c>
      <c r="M43" s="335">
        <f t="shared" si="18"/>
        <v>75</v>
      </c>
      <c r="N43" s="335">
        <f t="shared" si="18"/>
        <v>5</v>
      </c>
      <c r="O43" s="335">
        <f t="shared" si="18"/>
        <v>130</v>
      </c>
      <c r="P43" s="335">
        <f t="shared" si="18"/>
        <v>143</v>
      </c>
      <c r="Q43" s="336">
        <f t="shared" si="18"/>
        <v>2522</v>
      </c>
      <c r="T43" s="310" t="s">
        <v>297</v>
      </c>
      <c r="U43" s="310">
        <v>218</v>
      </c>
    </row>
    <row r="44" spans="1:37" x14ac:dyDescent="0.2">
      <c r="A44" s="337" t="s">
        <v>185</v>
      </c>
      <c r="T44" s="310" t="s">
        <v>269</v>
      </c>
      <c r="U44" s="310">
        <v>98</v>
      </c>
    </row>
    <row r="45" spans="1:37" x14ac:dyDescent="0.2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T45" s="310" t="s">
        <v>110</v>
      </c>
      <c r="U45" s="310">
        <v>75</v>
      </c>
    </row>
    <row r="46" spans="1:37" x14ac:dyDescent="0.2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T46" s="310" t="s">
        <v>111</v>
      </c>
      <c r="U46" s="310">
        <v>71</v>
      </c>
    </row>
    <row r="47" spans="1:37" x14ac:dyDescent="0.2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T47" s="310" t="s">
        <v>107</v>
      </c>
      <c r="U47" s="310">
        <v>65</v>
      </c>
    </row>
    <row r="48" spans="1:37" x14ac:dyDescent="0.2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T48" s="310" t="s">
        <v>116</v>
      </c>
      <c r="U48" s="310">
        <v>37</v>
      </c>
    </row>
    <row r="49" spans="1:22" x14ac:dyDescent="0.2">
      <c r="A49" s="339"/>
      <c r="T49" s="310" t="s">
        <v>130</v>
      </c>
      <c r="U49" s="310">
        <v>20</v>
      </c>
    </row>
    <row r="50" spans="1:22" x14ac:dyDescent="0.2">
      <c r="B50" s="340"/>
      <c r="C50" s="340"/>
      <c r="D50" s="340"/>
      <c r="E50" s="340"/>
      <c r="F50" s="340"/>
      <c r="H50" s="340"/>
      <c r="I50" s="340"/>
      <c r="J50" s="340"/>
      <c r="K50" s="340"/>
      <c r="L50" s="340"/>
      <c r="M50" s="340"/>
      <c r="N50" s="340"/>
      <c r="T50" s="310" t="s">
        <v>109</v>
      </c>
      <c r="U50" s="310">
        <v>17</v>
      </c>
    </row>
    <row r="51" spans="1:22" x14ac:dyDescent="0.2">
      <c r="C51" s="341"/>
      <c r="D51" s="341"/>
      <c r="T51" s="310" t="s">
        <v>108</v>
      </c>
      <c r="U51" s="310">
        <v>15</v>
      </c>
    </row>
    <row r="52" spans="1:22" x14ac:dyDescent="0.2">
      <c r="T52" s="310" t="s">
        <v>104</v>
      </c>
      <c r="U52" s="310">
        <v>14</v>
      </c>
    </row>
    <row r="53" spans="1:22" x14ac:dyDescent="0.2">
      <c r="T53" s="310" t="s">
        <v>106</v>
      </c>
      <c r="U53" s="310">
        <v>13</v>
      </c>
    </row>
    <row r="54" spans="1:22" x14ac:dyDescent="0.2">
      <c r="T54" s="310" t="s">
        <v>105</v>
      </c>
      <c r="U54" s="310">
        <v>12</v>
      </c>
    </row>
    <row r="55" spans="1:22" x14ac:dyDescent="0.2">
      <c r="T55" s="310" t="s">
        <v>181</v>
      </c>
      <c r="U55" s="310">
        <v>10</v>
      </c>
    </row>
    <row r="56" spans="1:22" x14ac:dyDescent="0.2">
      <c r="T56" s="310" t="s">
        <v>131</v>
      </c>
      <c r="U56" s="310">
        <v>10</v>
      </c>
    </row>
    <row r="57" spans="1:22" x14ac:dyDescent="0.2">
      <c r="T57" s="310" t="s">
        <v>237</v>
      </c>
      <c r="U57" s="310">
        <v>10</v>
      </c>
    </row>
    <row r="58" spans="1:22" x14ac:dyDescent="0.2">
      <c r="T58" s="310" t="s">
        <v>158</v>
      </c>
      <c r="U58" s="310">
        <v>8</v>
      </c>
      <c r="V58" s="310">
        <f>SUM(U43:U50)+U52</f>
        <v>615</v>
      </c>
    </row>
    <row r="59" spans="1:22" x14ac:dyDescent="0.2">
      <c r="T59" s="310" t="s">
        <v>159</v>
      </c>
      <c r="U59" s="310">
        <v>7</v>
      </c>
    </row>
    <row r="60" spans="1:22" x14ac:dyDescent="0.2">
      <c r="T60" s="310" t="s">
        <v>169</v>
      </c>
      <c r="U60" s="310">
        <v>6</v>
      </c>
    </row>
    <row r="61" spans="1:22" x14ac:dyDescent="0.2">
      <c r="R61" s="342"/>
      <c r="T61" s="310" t="s">
        <v>168</v>
      </c>
      <c r="U61" s="310">
        <v>5</v>
      </c>
    </row>
    <row r="62" spans="1:22" x14ac:dyDescent="0.2">
      <c r="A62" s="80" t="s">
        <v>271</v>
      </c>
      <c r="T62" s="310" t="s">
        <v>194</v>
      </c>
      <c r="U62" s="310">
        <v>5</v>
      </c>
    </row>
    <row r="63" spans="1:22" x14ac:dyDescent="0.2">
      <c r="A63" s="436" t="s">
        <v>77</v>
      </c>
      <c r="B63" s="436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T63" s="310" t="s">
        <v>132</v>
      </c>
      <c r="U63" s="310">
        <v>5</v>
      </c>
    </row>
    <row r="64" spans="1:22" x14ac:dyDescent="0.15">
      <c r="A64" s="437" t="s">
        <v>94</v>
      </c>
      <c r="B64" s="437"/>
      <c r="C64" s="437"/>
      <c r="D64" s="437"/>
      <c r="E64" s="343"/>
      <c r="F64" s="425" t="s">
        <v>86</v>
      </c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T64" s="310" t="s">
        <v>134</v>
      </c>
      <c r="U64" s="310">
        <v>4</v>
      </c>
    </row>
    <row r="65" spans="1:21" x14ac:dyDescent="0.2">
      <c r="A65" s="426" t="s">
        <v>93</v>
      </c>
      <c r="B65" s="426"/>
      <c r="C65" s="426"/>
      <c r="D65" s="426"/>
      <c r="E65" s="344"/>
      <c r="F65" s="425" t="s">
        <v>85</v>
      </c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T65" s="310" t="s">
        <v>182</v>
      </c>
      <c r="U65" s="310">
        <v>3</v>
      </c>
    </row>
    <row r="66" spans="1:21" x14ac:dyDescent="0.2">
      <c r="A66" s="426" t="s">
        <v>92</v>
      </c>
      <c r="B66" s="426"/>
      <c r="C66" s="426"/>
      <c r="D66" s="426"/>
      <c r="E66" s="344"/>
      <c r="F66" s="425" t="s">
        <v>84</v>
      </c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T66" s="310" t="s">
        <v>193</v>
      </c>
      <c r="U66" s="310">
        <v>3</v>
      </c>
    </row>
    <row r="67" spans="1:21" x14ac:dyDescent="0.2">
      <c r="A67" s="426" t="s">
        <v>91</v>
      </c>
      <c r="B67" s="426"/>
      <c r="C67" s="426"/>
      <c r="D67" s="426"/>
      <c r="E67" s="344"/>
      <c r="F67" s="425" t="s">
        <v>83</v>
      </c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T67" s="310" t="s">
        <v>231</v>
      </c>
      <c r="U67" s="310">
        <v>3</v>
      </c>
    </row>
    <row r="68" spans="1:21" x14ac:dyDescent="0.2">
      <c r="A68" s="426" t="s">
        <v>90</v>
      </c>
      <c r="B68" s="426"/>
      <c r="C68" s="426"/>
      <c r="D68" s="426"/>
      <c r="E68" s="344"/>
      <c r="F68" s="425" t="s">
        <v>82</v>
      </c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T68" s="310" t="s">
        <v>187</v>
      </c>
      <c r="U68" s="310">
        <v>3</v>
      </c>
    </row>
    <row r="69" spans="1:21" x14ac:dyDescent="0.2">
      <c r="A69" s="426" t="s">
        <v>89</v>
      </c>
      <c r="B69" s="426"/>
      <c r="C69" s="426"/>
      <c r="D69" s="426"/>
      <c r="E69" s="344"/>
      <c r="F69" s="425" t="s">
        <v>81</v>
      </c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T69" s="310" t="s">
        <v>236</v>
      </c>
      <c r="U69" s="310">
        <v>2</v>
      </c>
    </row>
    <row r="70" spans="1:21" x14ac:dyDescent="0.2">
      <c r="A70" s="426" t="s">
        <v>88</v>
      </c>
      <c r="B70" s="426"/>
      <c r="C70" s="426"/>
      <c r="D70" s="426"/>
      <c r="E70" s="344"/>
      <c r="F70" s="425" t="s">
        <v>80</v>
      </c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T70" s="310" t="s">
        <v>263</v>
      </c>
      <c r="U70" s="310">
        <v>2</v>
      </c>
    </row>
    <row r="71" spans="1:21" x14ac:dyDescent="0.2">
      <c r="A71" s="426" t="s">
        <v>87</v>
      </c>
      <c r="B71" s="426"/>
      <c r="C71" s="426"/>
      <c r="D71" s="426"/>
      <c r="E71" s="344"/>
      <c r="F71" s="425" t="s">
        <v>79</v>
      </c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T71" s="310" t="s">
        <v>298</v>
      </c>
      <c r="U71" s="310">
        <v>2</v>
      </c>
    </row>
    <row r="72" spans="1:21" x14ac:dyDescent="0.2">
      <c r="A72" s="344"/>
      <c r="B72" s="344"/>
      <c r="C72" s="344"/>
      <c r="D72" s="344"/>
      <c r="E72" s="344"/>
      <c r="F72" s="425" t="s">
        <v>229</v>
      </c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T72" s="310" t="s">
        <v>260</v>
      </c>
      <c r="U72" s="310">
        <v>2</v>
      </c>
    </row>
    <row r="73" spans="1:21" x14ac:dyDescent="0.2">
      <c r="A73" s="427" t="s">
        <v>32</v>
      </c>
      <c r="B73" s="427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T73" s="310" t="s">
        <v>186</v>
      </c>
      <c r="U73" s="310">
        <v>2</v>
      </c>
    </row>
    <row r="74" spans="1:21" x14ac:dyDescent="0.2">
      <c r="E74" s="345"/>
      <c r="T74" s="310" t="s">
        <v>301</v>
      </c>
      <c r="U74" s="310">
        <v>2</v>
      </c>
    </row>
    <row r="75" spans="1:21" x14ac:dyDescent="0.2">
      <c r="T75" s="310" t="s">
        <v>279</v>
      </c>
      <c r="U75" s="310">
        <v>1</v>
      </c>
    </row>
    <row r="76" spans="1:21" x14ac:dyDescent="0.2">
      <c r="T76" s="310" t="s">
        <v>1</v>
      </c>
      <c r="U76" s="310">
        <v>1549</v>
      </c>
    </row>
    <row r="77" spans="1:21" x14ac:dyDescent="0.2">
      <c r="A77" s="346"/>
      <c r="T77" s="310" t="s">
        <v>126</v>
      </c>
      <c r="U77" s="310">
        <v>223</v>
      </c>
    </row>
    <row r="84" spans="1:23" x14ac:dyDescent="0.2">
      <c r="A84" s="339"/>
    </row>
    <row r="96" spans="1:23" x14ac:dyDescent="0.2">
      <c r="W96" s="318"/>
    </row>
    <row r="97" spans="23:24" x14ac:dyDescent="0.2">
      <c r="X97" s="310">
        <f>SUM(X81:X96)</f>
        <v>0</v>
      </c>
    </row>
    <row r="99" spans="23:24" x14ac:dyDescent="0.2">
      <c r="W99" s="347" t="s">
        <v>117</v>
      </c>
      <c r="X99" s="310">
        <v>60</v>
      </c>
    </row>
    <row r="100" spans="23:24" x14ac:dyDescent="0.2">
      <c r="W100" s="348" t="s">
        <v>133</v>
      </c>
      <c r="X100" s="310">
        <v>43</v>
      </c>
    </row>
    <row r="101" spans="23:24" x14ac:dyDescent="0.2">
      <c r="W101" s="310" t="s">
        <v>107</v>
      </c>
      <c r="X101" s="310">
        <v>28</v>
      </c>
    </row>
    <row r="102" spans="23:24" x14ac:dyDescent="0.2">
      <c r="W102" s="349" t="s">
        <v>110</v>
      </c>
      <c r="X102" s="310">
        <v>23</v>
      </c>
    </row>
    <row r="103" spans="23:24" x14ac:dyDescent="0.2">
      <c r="W103" s="349" t="s">
        <v>106</v>
      </c>
      <c r="X103" s="310">
        <v>23</v>
      </c>
    </row>
    <row r="104" spans="23:24" x14ac:dyDescent="0.2">
      <c r="W104" s="349" t="s">
        <v>108</v>
      </c>
      <c r="X104" s="310">
        <v>18</v>
      </c>
    </row>
    <row r="105" spans="23:24" x14ac:dyDescent="0.2">
      <c r="W105" s="347" t="s">
        <v>132</v>
      </c>
      <c r="X105" s="310">
        <v>15</v>
      </c>
    </row>
    <row r="106" spans="23:24" x14ac:dyDescent="0.2">
      <c r="W106" s="349" t="s">
        <v>116</v>
      </c>
      <c r="X106" s="310">
        <v>13</v>
      </c>
    </row>
    <row r="107" spans="23:24" x14ac:dyDescent="0.2">
      <c r="W107" s="347" t="s">
        <v>131</v>
      </c>
      <c r="X107" s="310">
        <v>11</v>
      </c>
    </row>
    <row r="108" spans="23:24" x14ac:dyDescent="0.2">
      <c r="W108" s="310" t="s">
        <v>130</v>
      </c>
      <c r="X108" s="310">
        <v>10</v>
      </c>
    </row>
    <row r="109" spans="23:24" x14ac:dyDescent="0.2">
      <c r="W109" s="347" t="s">
        <v>109</v>
      </c>
      <c r="X109" s="310">
        <v>8</v>
      </c>
    </row>
    <row r="110" spans="23:24" x14ac:dyDescent="0.2">
      <c r="W110" s="347" t="s">
        <v>181</v>
      </c>
      <c r="X110" s="310">
        <v>6</v>
      </c>
    </row>
    <row r="111" spans="23:24" x14ac:dyDescent="0.2">
      <c r="W111" s="347" t="s">
        <v>158</v>
      </c>
      <c r="X111" s="310">
        <v>5</v>
      </c>
    </row>
    <row r="112" spans="23:24" x14ac:dyDescent="0.2">
      <c r="W112" s="347" t="s">
        <v>194</v>
      </c>
      <c r="X112" s="310">
        <v>5</v>
      </c>
    </row>
    <row r="113" spans="23:25" x14ac:dyDescent="0.2">
      <c r="W113" s="310" t="s">
        <v>183</v>
      </c>
      <c r="X113" s="310">
        <v>5</v>
      </c>
    </row>
    <row r="114" spans="23:25" x14ac:dyDescent="0.2">
      <c r="W114" s="347" t="s">
        <v>182</v>
      </c>
      <c r="X114" s="310">
        <v>4</v>
      </c>
    </row>
    <row r="115" spans="23:25" x14ac:dyDescent="0.2">
      <c r="W115" s="349" t="s">
        <v>159</v>
      </c>
      <c r="X115" s="310">
        <v>4</v>
      </c>
    </row>
    <row r="116" spans="23:25" x14ac:dyDescent="0.2">
      <c r="W116" s="350" t="s">
        <v>184</v>
      </c>
      <c r="X116" s="310">
        <v>4</v>
      </c>
    </row>
    <row r="117" spans="23:25" x14ac:dyDescent="0.2">
      <c r="W117" s="347" t="s">
        <v>186</v>
      </c>
      <c r="X117" s="310">
        <v>4</v>
      </c>
    </row>
    <row r="118" spans="23:25" x14ac:dyDescent="0.2">
      <c r="W118" s="351" t="s">
        <v>134</v>
      </c>
      <c r="X118" s="310">
        <v>3</v>
      </c>
    </row>
    <row r="119" spans="23:25" x14ac:dyDescent="0.2">
      <c r="W119" s="347" t="s">
        <v>111</v>
      </c>
      <c r="X119" s="310">
        <v>3</v>
      </c>
    </row>
    <row r="120" spans="23:25" x14ac:dyDescent="0.2">
      <c r="W120" s="347" t="s">
        <v>105</v>
      </c>
      <c r="X120" s="310">
        <v>3</v>
      </c>
    </row>
    <row r="121" spans="23:25" x14ac:dyDescent="0.2">
      <c r="W121" s="347" t="s">
        <v>168</v>
      </c>
      <c r="X121" s="310">
        <v>1</v>
      </c>
    </row>
    <row r="122" spans="23:25" x14ac:dyDescent="0.2">
      <c r="W122" s="349" t="s">
        <v>193</v>
      </c>
      <c r="X122" s="310">
        <v>1</v>
      </c>
    </row>
    <row r="123" spans="23:25" x14ac:dyDescent="0.2">
      <c r="W123" s="348" t="s">
        <v>169</v>
      </c>
      <c r="X123" s="310">
        <v>1</v>
      </c>
    </row>
    <row r="124" spans="23:25" x14ac:dyDescent="0.2">
      <c r="W124" s="349" t="s">
        <v>104</v>
      </c>
      <c r="X124" s="310">
        <v>1</v>
      </c>
    </row>
    <row r="125" spans="23:25" x14ac:dyDescent="0.2">
      <c r="W125" s="350" t="s">
        <v>150</v>
      </c>
      <c r="X125" s="310">
        <v>1</v>
      </c>
    </row>
    <row r="126" spans="23:25" x14ac:dyDescent="0.2">
      <c r="W126" s="350" t="s">
        <v>187</v>
      </c>
      <c r="X126" s="310">
        <v>1</v>
      </c>
    </row>
    <row r="127" spans="23:25" x14ac:dyDescent="0.2">
      <c r="W127" s="310" t="s">
        <v>1</v>
      </c>
      <c r="X127" s="310">
        <v>1150</v>
      </c>
      <c r="Y127" s="310">
        <f>SUM(X110:X126)</f>
        <v>52</v>
      </c>
    </row>
    <row r="128" spans="23:25" x14ac:dyDescent="0.2">
      <c r="W128" s="310" t="s">
        <v>126</v>
      </c>
      <c r="X128" s="310">
        <v>4</v>
      </c>
    </row>
  </sheetData>
  <sortState ref="T43:U75">
    <sortCondition descending="1" ref="U43:U75"/>
  </sortState>
  <mergeCells count="26">
    <mergeCell ref="A73:P73"/>
    <mergeCell ref="A1:Q1"/>
    <mergeCell ref="A3:Q3"/>
    <mergeCell ref="A5:Q5"/>
    <mergeCell ref="A6:A7"/>
    <mergeCell ref="B6:P6"/>
    <mergeCell ref="Q6:Q7"/>
    <mergeCell ref="A4:Q4"/>
    <mergeCell ref="A63:Q63"/>
    <mergeCell ref="A64:D64"/>
    <mergeCell ref="F64:Q64"/>
    <mergeCell ref="A65:D65"/>
    <mergeCell ref="F65:Q65"/>
    <mergeCell ref="A66:D66"/>
    <mergeCell ref="F66:Q66"/>
    <mergeCell ref="A67:D67"/>
    <mergeCell ref="F67:Q67"/>
    <mergeCell ref="A68:D68"/>
    <mergeCell ref="F68:Q68"/>
    <mergeCell ref="F72:Q72"/>
    <mergeCell ref="A69:D69"/>
    <mergeCell ref="F69:Q69"/>
    <mergeCell ref="A70:D70"/>
    <mergeCell ref="F70:Q70"/>
    <mergeCell ref="A71:D71"/>
    <mergeCell ref="F71:Q71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9"/>
  <sheetViews>
    <sheetView showGridLines="0" view="pageBreakPreview" topLeftCell="A10" zoomScale="130" zoomScaleNormal="100" zoomScaleSheetLayoutView="130" workbookViewId="0">
      <selection activeCell="F26" sqref="F26"/>
    </sheetView>
  </sheetViews>
  <sheetFormatPr baseColWidth="10" defaultRowHeight="35.25" customHeight="1" x14ac:dyDescent="0.2"/>
  <cols>
    <col min="1" max="1" width="61.42578125" style="289" customWidth="1"/>
    <col min="2" max="2" width="10.5703125" style="257" bestFit="1" customWidth="1"/>
    <col min="3" max="3" width="9.5703125" style="257" customWidth="1"/>
    <col min="4" max="4" width="7.140625" style="257" customWidth="1"/>
    <col min="5" max="5" width="11.42578125" style="257"/>
    <col min="6" max="6" width="30.85546875" style="258" customWidth="1"/>
    <col min="7" max="16384" width="11.42578125" style="257"/>
  </cols>
  <sheetData>
    <row r="1" spans="1:7" ht="15" x14ac:dyDescent="0.2">
      <c r="A1" s="438" t="s">
        <v>248</v>
      </c>
      <c r="B1" s="439"/>
      <c r="C1" s="439"/>
      <c r="D1" s="439"/>
      <c r="F1" s="258" t="s">
        <v>215</v>
      </c>
      <c r="G1" s="257" t="s">
        <v>216</v>
      </c>
    </row>
    <row r="2" spans="1:7" ht="15" x14ac:dyDescent="0.2">
      <c r="A2" s="259" t="s">
        <v>122</v>
      </c>
      <c r="B2" s="260"/>
      <c r="C2" s="260"/>
      <c r="D2" s="260"/>
      <c r="F2" s="263" t="s">
        <v>7</v>
      </c>
      <c r="G2" s="263">
        <v>371</v>
      </c>
    </row>
    <row r="3" spans="1:7" s="262" customFormat="1" ht="32.25" customHeight="1" x14ac:dyDescent="0.2">
      <c r="A3" s="440" t="s">
        <v>165</v>
      </c>
      <c r="B3" s="440"/>
      <c r="C3" s="440"/>
      <c r="D3" s="440"/>
      <c r="F3" s="263" t="s">
        <v>204</v>
      </c>
      <c r="G3" s="263">
        <v>231</v>
      </c>
    </row>
    <row r="4" spans="1:7" s="262" customFormat="1" ht="15.75" x14ac:dyDescent="0.2">
      <c r="A4" s="441" t="s">
        <v>275</v>
      </c>
      <c r="B4" s="440"/>
      <c r="C4" s="440"/>
      <c r="D4" s="440"/>
      <c r="F4" s="263" t="s">
        <v>156</v>
      </c>
      <c r="G4" s="263">
        <v>193</v>
      </c>
    </row>
    <row r="5" spans="1:7" s="262" customFormat="1" ht="5.25" customHeight="1" thickBot="1" x14ac:dyDescent="0.25">
      <c r="A5" s="442"/>
      <c r="B5" s="442"/>
      <c r="C5" s="442"/>
      <c r="D5" s="442"/>
      <c r="F5" s="263" t="s">
        <v>45</v>
      </c>
      <c r="G5" s="263">
        <v>162</v>
      </c>
    </row>
    <row r="6" spans="1:7" s="262" customFormat="1" ht="16.5" thickBot="1" x14ac:dyDescent="0.25">
      <c r="A6" s="443" t="s">
        <v>164</v>
      </c>
      <c r="B6" s="445" t="s">
        <v>120</v>
      </c>
      <c r="C6" s="446"/>
      <c r="D6" s="443" t="s">
        <v>0</v>
      </c>
      <c r="F6" s="263" t="s">
        <v>8</v>
      </c>
      <c r="G6" s="263">
        <v>150</v>
      </c>
    </row>
    <row r="7" spans="1:7" s="262" customFormat="1" ht="16.5" thickBot="1" x14ac:dyDescent="0.25">
      <c r="A7" s="444"/>
      <c r="B7" s="266" t="s">
        <v>118</v>
      </c>
      <c r="C7" s="266" t="s">
        <v>119</v>
      </c>
      <c r="D7" s="447"/>
      <c r="F7" s="263" t="s">
        <v>44</v>
      </c>
      <c r="G7" s="263">
        <v>132</v>
      </c>
    </row>
    <row r="8" spans="1:7" s="261" customFormat="1" ht="9.75" customHeight="1" x14ac:dyDescent="0.2">
      <c r="A8" s="267" t="s">
        <v>135</v>
      </c>
      <c r="B8" s="268">
        <v>13</v>
      </c>
      <c r="C8" s="269">
        <v>2</v>
      </c>
      <c r="D8" s="270">
        <f t="shared" ref="D8:D31" si="0">SUM(B8:C8)</f>
        <v>15</v>
      </c>
      <c r="F8" s="263" t="s">
        <v>9</v>
      </c>
      <c r="G8" s="263">
        <v>122</v>
      </c>
    </row>
    <row r="9" spans="1:7" s="261" customFormat="1" ht="9" customHeight="1" x14ac:dyDescent="0.2">
      <c r="A9" s="271" t="s">
        <v>6</v>
      </c>
      <c r="B9" s="272">
        <v>32</v>
      </c>
      <c r="C9" s="273">
        <v>5</v>
      </c>
      <c r="D9" s="274">
        <f t="shared" si="0"/>
        <v>37</v>
      </c>
      <c r="F9" s="263" t="s">
        <v>46</v>
      </c>
      <c r="G9" s="263">
        <v>114</v>
      </c>
    </row>
    <row r="10" spans="1:7" s="261" customFormat="1" ht="9" customHeight="1" x14ac:dyDescent="0.2">
      <c r="A10" s="275" t="s">
        <v>136</v>
      </c>
      <c r="B10" s="276">
        <v>8</v>
      </c>
      <c r="C10" s="277">
        <v>3</v>
      </c>
      <c r="D10" s="278">
        <f t="shared" si="0"/>
        <v>11</v>
      </c>
      <c r="F10" s="263" t="s">
        <v>10</v>
      </c>
      <c r="G10" s="263">
        <v>104</v>
      </c>
    </row>
    <row r="11" spans="1:7" s="261" customFormat="1" ht="9" customHeight="1" x14ac:dyDescent="0.2">
      <c r="A11" s="271" t="s">
        <v>264</v>
      </c>
      <c r="B11" s="272">
        <v>1</v>
      </c>
      <c r="C11" s="273">
        <v>0</v>
      </c>
      <c r="D11" s="274">
        <f t="shared" si="0"/>
        <v>1</v>
      </c>
      <c r="F11" s="263" t="s">
        <v>190</v>
      </c>
      <c r="G11" s="263">
        <v>96</v>
      </c>
    </row>
    <row r="12" spans="1:7" s="261" customFormat="1" ht="9" customHeight="1" x14ac:dyDescent="0.2">
      <c r="A12" s="75" t="s">
        <v>188</v>
      </c>
      <c r="B12" s="276">
        <v>2</v>
      </c>
      <c r="C12" s="277">
        <v>0</v>
      </c>
      <c r="D12" s="278">
        <f t="shared" si="0"/>
        <v>2</v>
      </c>
      <c r="F12" s="263" t="s">
        <v>48</v>
      </c>
      <c r="G12" s="263">
        <v>79</v>
      </c>
    </row>
    <row r="13" spans="1:7" s="261" customFormat="1" ht="9" customHeight="1" x14ac:dyDescent="0.2">
      <c r="A13" s="42" t="s">
        <v>143</v>
      </c>
      <c r="B13" s="272">
        <v>13</v>
      </c>
      <c r="C13" s="273">
        <v>1</v>
      </c>
      <c r="D13" s="274">
        <f t="shared" si="0"/>
        <v>14</v>
      </c>
      <c r="F13" s="261" t="s">
        <v>5</v>
      </c>
      <c r="G13" s="261">
        <v>75</v>
      </c>
    </row>
    <row r="14" spans="1:7" s="261" customFormat="1" ht="9" customHeight="1" x14ac:dyDescent="0.2">
      <c r="A14" s="275" t="s">
        <v>5</v>
      </c>
      <c r="B14" s="276">
        <v>60</v>
      </c>
      <c r="C14" s="277">
        <v>15</v>
      </c>
      <c r="D14" s="278">
        <f t="shared" si="0"/>
        <v>75</v>
      </c>
      <c r="F14" s="263" t="s">
        <v>140</v>
      </c>
      <c r="G14" s="263">
        <v>62</v>
      </c>
    </row>
    <row r="15" spans="1:7" s="261" customFormat="1" ht="9" customHeight="1" x14ac:dyDescent="0.2">
      <c r="A15" s="42" t="s">
        <v>46</v>
      </c>
      <c r="B15" s="272">
        <v>90</v>
      </c>
      <c r="C15" s="273">
        <v>24</v>
      </c>
      <c r="D15" s="274">
        <f t="shared" si="0"/>
        <v>114</v>
      </c>
      <c r="F15" s="263" t="s">
        <v>171</v>
      </c>
      <c r="G15" s="264">
        <v>41</v>
      </c>
    </row>
    <row r="16" spans="1:7" s="261" customFormat="1" ht="9" customHeight="1" x14ac:dyDescent="0.2">
      <c r="A16" s="275" t="s">
        <v>170</v>
      </c>
      <c r="B16" s="276">
        <v>17</v>
      </c>
      <c r="C16" s="277">
        <v>7</v>
      </c>
      <c r="D16" s="278">
        <f t="shared" ref="D16:D23" si="1">SUM(B16:C16)</f>
        <v>24</v>
      </c>
      <c r="F16" s="263" t="s">
        <v>6</v>
      </c>
      <c r="G16" s="263">
        <v>37</v>
      </c>
    </row>
    <row r="17" spans="1:7" s="261" customFormat="1" ht="9" customHeight="1" x14ac:dyDescent="0.2">
      <c r="A17" s="42" t="s">
        <v>171</v>
      </c>
      <c r="B17" s="272">
        <v>38</v>
      </c>
      <c r="C17" s="273">
        <v>3</v>
      </c>
      <c r="D17" s="274">
        <f t="shared" si="1"/>
        <v>41</v>
      </c>
      <c r="F17" s="263" t="s">
        <v>303</v>
      </c>
      <c r="G17" s="263">
        <v>35</v>
      </c>
    </row>
    <row r="18" spans="1:7" s="261" customFormat="1" ht="9" customHeight="1" x14ac:dyDescent="0.2">
      <c r="A18" s="275" t="s">
        <v>137</v>
      </c>
      <c r="B18" s="276">
        <v>23</v>
      </c>
      <c r="C18" s="277">
        <v>6</v>
      </c>
      <c r="D18" s="278">
        <f t="shared" si="1"/>
        <v>29</v>
      </c>
      <c r="F18" s="263" t="s">
        <v>142</v>
      </c>
      <c r="G18" s="263">
        <v>32</v>
      </c>
    </row>
    <row r="19" spans="1:7" s="261" customFormat="1" ht="9" customHeight="1" x14ac:dyDescent="0.2">
      <c r="A19" s="271" t="s">
        <v>138</v>
      </c>
      <c r="B19" s="272">
        <v>10</v>
      </c>
      <c r="C19" s="273">
        <v>1</v>
      </c>
      <c r="D19" s="274">
        <f t="shared" si="1"/>
        <v>11</v>
      </c>
      <c r="F19" s="263" t="s">
        <v>137</v>
      </c>
      <c r="G19" s="263">
        <v>29</v>
      </c>
    </row>
    <row r="20" spans="1:7" s="261" customFormat="1" ht="9" customHeight="1" x14ac:dyDescent="0.2">
      <c r="A20" s="275" t="s">
        <v>7</v>
      </c>
      <c r="B20" s="276">
        <v>304</v>
      </c>
      <c r="C20" s="277">
        <v>67</v>
      </c>
      <c r="D20" s="278">
        <f t="shared" si="1"/>
        <v>371</v>
      </c>
      <c r="F20" s="263" t="s">
        <v>139</v>
      </c>
      <c r="G20" s="263">
        <v>25</v>
      </c>
    </row>
    <row r="21" spans="1:7" s="261" customFormat="1" ht="9" customHeight="1" x14ac:dyDescent="0.2">
      <c r="A21" s="271" t="s">
        <v>139</v>
      </c>
      <c r="B21" s="272">
        <v>21</v>
      </c>
      <c r="C21" s="273">
        <v>4</v>
      </c>
      <c r="D21" s="274">
        <f t="shared" si="1"/>
        <v>25</v>
      </c>
      <c r="F21" s="263" t="s">
        <v>170</v>
      </c>
      <c r="G21" s="263">
        <v>24</v>
      </c>
    </row>
    <row r="22" spans="1:7" s="261" customFormat="1" ht="9" customHeight="1" x14ac:dyDescent="0.2">
      <c r="A22" s="75" t="s">
        <v>190</v>
      </c>
      <c r="B22" s="276">
        <v>82</v>
      </c>
      <c r="C22" s="277">
        <v>14</v>
      </c>
      <c r="D22" s="278">
        <f t="shared" si="1"/>
        <v>96</v>
      </c>
      <c r="F22" s="263" t="s">
        <v>155</v>
      </c>
      <c r="G22" s="263">
        <v>20</v>
      </c>
    </row>
    <row r="23" spans="1:7" s="261" customFormat="1" ht="9" customHeight="1" x14ac:dyDescent="0.2">
      <c r="A23" s="42" t="s">
        <v>189</v>
      </c>
      <c r="B23" s="272">
        <v>1</v>
      </c>
      <c r="C23" s="273">
        <v>0</v>
      </c>
      <c r="D23" s="274">
        <f t="shared" si="1"/>
        <v>1</v>
      </c>
      <c r="F23" s="263" t="s">
        <v>205</v>
      </c>
      <c r="G23" s="263">
        <v>19</v>
      </c>
    </row>
    <row r="24" spans="1:7" s="261" customFormat="1" ht="9" customHeight="1" x14ac:dyDescent="0.2">
      <c r="A24" s="75" t="s">
        <v>45</v>
      </c>
      <c r="B24" s="276">
        <v>129</v>
      </c>
      <c r="C24" s="277">
        <v>33</v>
      </c>
      <c r="D24" s="278">
        <f>SUM(B24:C24)</f>
        <v>162</v>
      </c>
      <c r="F24" s="263" t="s">
        <v>141</v>
      </c>
      <c r="G24" s="263">
        <v>17</v>
      </c>
    </row>
    <row r="25" spans="1:7" s="261" customFormat="1" ht="9" customHeight="1" x14ac:dyDescent="0.2">
      <c r="A25" s="42" t="s">
        <v>144</v>
      </c>
      <c r="B25" s="272">
        <v>6</v>
      </c>
      <c r="C25" s="273">
        <v>3</v>
      </c>
      <c r="D25" s="274">
        <f>SUM(B25:C25)</f>
        <v>9</v>
      </c>
      <c r="F25" s="263" t="s">
        <v>135</v>
      </c>
      <c r="G25" s="263">
        <v>15</v>
      </c>
    </row>
    <row r="26" spans="1:7" s="261" customFormat="1" ht="9" customHeight="1" x14ac:dyDescent="0.2">
      <c r="A26" s="275" t="s">
        <v>145</v>
      </c>
      <c r="B26" s="276">
        <v>1</v>
      </c>
      <c r="C26" s="277">
        <v>2</v>
      </c>
      <c r="D26" s="278">
        <f t="shared" si="0"/>
        <v>3</v>
      </c>
      <c r="F26" s="263" t="s">
        <v>143</v>
      </c>
      <c r="G26" s="264">
        <v>14</v>
      </c>
    </row>
    <row r="27" spans="1:7" s="261" customFormat="1" ht="9" customHeight="1" x14ac:dyDescent="0.2">
      <c r="A27" s="42" t="s">
        <v>140</v>
      </c>
      <c r="B27" s="272">
        <v>53</v>
      </c>
      <c r="C27" s="273">
        <v>9</v>
      </c>
      <c r="D27" s="274">
        <f t="shared" si="0"/>
        <v>62</v>
      </c>
      <c r="F27" s="263" t="s">
        <v>136</v>
      </c>
      <c r="G27" s="263">
        <v>11</v>
      </c>
    </row>
    <row r="28" spans="1:7" s="261" customFormat="1" ht="9" customHeight="1" x14ac:dyDescent="0.2">
      <c r="A28" s="275" t="s">
        <v>141</v>
      </c>
      <c r="B28" s="276">
        <v>16</v>
      </c>
      <c r="C28" s="277">
        <v>1</v>
      </c>
      <c r="D28" s="278">
        <f t="shared" si="0"/>
        <v>17</v>
      </c>
      <c r="F28" s="263" t="s">
        <v>138</v>
      </c>
      <c r="G28" s="263">
        <v>11</v>
      </c>
    </row>
    <row r="29" spans="1:7" s="261" customFormat="1" ht="9" customHeight="1" x14ac:dyDescent="0.2">
      <c r="A29" s="271" t="s">
        <v>142</v>
      </c>
      <c r="B29" s="272">
        <v>28</v>
      </c>
      <c r="C29" s="273">
        <v>4</v>
      </c>
      <c r="D29" s="274">
        <f t="shared" si="0"/>
        <v>32</v>
      </c>
      <c r="F29" s="263" t="s">
        <v>144</v>
      </c>
      <c r="G29" s="263">
        <v>9</v>
      </c>
    </row>
    <row r="30" spans="1:7" s="261" customFormat="1" ht="9" customHeight="1" x14ac:dyDescent="0.2">
      <c r="A30" s="275" t="s">
        <v>204</v>
      </c>
      <c r="B30" s="276">
        <v>207</v>
      </c>
      <c r="C30" s="277">
        <v>24</v>
      </c>
      <c r="D30" s="278">
        <f t="shared" si="0"/>
        <v>231</v>
      </c>
      <c r="F30" s="263" t="s">
        <v>302</v>
      </c>
      <c r="G30" s="263">
        <v>7</v>
      </c>
    </row>
    <row r="31" spans="1:7" s="261" customFormat="1" ht="9" customHeight="1" x14ac:dyDescent="0.2">
      <c r="A31" s="271" t="s">
        <v>47</v>
      </c>
      <c r="B31" s="272">
        <v>2</v>
      </c>
      <c r="C31" s="273">
        <v>0</v>
      </c>
      <c r="D31" s="274">
        <f t="shared" si="0"/>
        <v>2</v>
      </c>
      <c r="F31" s="263" t="s">
        <v>208</v>
      </c>
      <c r="G31" s="263">
        <v>5</v>
      </c>
    </row>
    <row r="32" spans="1:7" s="261" customFormat="1" ht="9" customHeight="1" x14ac:dyDescent="0.2">
      <c r="A32" s="75" t="s">
        <v>208</v>
      </c>
      <c r="B32" s="276">
        <v>5</v>
      </c>
      <c r="C32" s="277">
        <v>0</v>
      </c>
      <c r="D32" s="278">
        <f t="shared" ref="D32:D46" si="2">SUM(B32:C32)</f>
        <v>5</v>
      </c>
      <c r="F32" s="263" t="s">
        <v>154</v>
      </c>
      <c r="G32" s="263">
        <v>4</v>
      </c>
    </row>
    <row r="33" spans="1:10" s="261" customFormat="1" ht="9" customHeight="1" x14ac:dyDescent="0.2">
      <c r="A33" s="42" t="s">
        <v>44</v>
      </c>
      <c r="B33" s="272">
        <v>111</v>
      </c>
      <c r="C33" s="273">
        <v>21</v>
      </c>
      <c r="D33" s="274">
        <f t="shared" si="2"/>
        <v>132</v>
      </c>
      <c r="F33" s="263" t="s">
        <v>145</v>
      </c>
      <c r="G33" s="263">
        <v>3</v>
      </c>
    </row>
    <row r="34" spans="1:10" s="261" customFormat="1" ht="9" customHeight="1" x14ac:dyDescent="0.2">
      <c r="A34" s="75" t="s">
        <v>205</v>
      </c>
      <c r="B34" s="276">
        <v>18</v>
      </c>
      <c r="C34" s="277">
        <v>1</v>
      </c>
      <c r="D34" s="278">
        <f>SUM(B34:C34)</f>
        <v>19</v>
      </c>
      <c r="F34" s="264" t="s">
        <v>195</v>
      </c>
      <c r="G34" s="265">
        <v>3</v>
      </c>
    </row>
    <row r="35" spans="1:10" s="261" customFormat="1" ht="9" customHeight="1" x14ac:dyDescent="0.2">
      <c r="A35" s="42" t="s">
        <v>9</v>
      </c>
      <c r="B35" s="272">
        <v>100</v>
      </c>
      <c r="C35" s="273">
        <v>22</v>
      </c>
      <c r="D35" s="274">
        <f>SUM(B35:C35)</f>
        <v>122</v>
      </c>
      <c r="F35" s="263" t="s">
        <v>188</v>
      </c>
      <c r="G35" s="263">
        <v>2</v>
      </c>
    </row>
    <row r="36" spans="1:10" s="261" customFormat="1" ht="9" customHeight="1" x14ac:dyDescent="0.2">
      <c r="A36" s="75" t="s">
        <v>154</v>
      </c>
      <c r="B36" s="276">
        <v>4</v>
      </c>
      <c r="C36" s="277">
        <v>0</v>
      </c>
      <c r="D36" s="278">
        <f>SUM(B36:C36)</f>
        <v>4</v>
      </c>
      <c r="F36" s="263" t="s">
        <v>47</v>
      </c>
      <c r="G36" s="263">
        <v>2</v>
      </c>
    </row>
    <row r="37" spans="1:10" s="261" customFormat="1" ht="9" customHeight="1" x14ac:dyDescent="0.2">
      <c r="A37" s="42" t="s">
        <v>195</v>
      </c>
      <c r="B37" s="272">
        <v>1</v>
      </c>
      <c r="C37" s="273">
        <v>2</v>
      </c>
      <c r="D37" s="274">
        <f>SUM(B37:C37)</f>
        <v>3</v>
      </c>
      <c r="F37" s="263" t="s">
        <v>264</v>
      </c>
      <c r="G37" s="263">
        <v>1</v>
      </c>
    </row>
    <row r="38" spans="1:10" s="261" customFormat="1" ht="9" customHeight="1" x14ac:dyDescent="0.2">
      <c r="A38" s="75" t="s">
        <v>155</v>
      </c>
      <c r="B38" s="276">
        <v>20</v>
      </c>
      <c r="C38" s="277">
        <v>0</v>
      </c>
      <c r="D38" s="278">
        <f t="shared" ref="D38" si="3">SUM(B38:C38)</f>
        <v>20</v>
      </c>
      <c r="F38" s="263" t="s">
        <v>189</v>
      </c>
      <c r="G38" s="263">
        <v>1</v>
      </c>
    </row>
    <row r="39" spans="1:10" s="261" customFormat="1" ht="9" customHeight="1" x14ac:dyDescent="0.2">
      <c r="A39" s="42" t="s">
        <v>156</v>
      </c>
      <c r="B39" s="272">
        <v>171</v>
      </c>
      <c r="C39" s="273">
        <v>22</v>
      </c>
      <c r="D39" s="274">
        <f>SUM(B39:C39)</f>
        <v>193</v>
      </c>
      <c r="F39" s="263" t="s">
        <v>210</v>
      </c>
      <c r="G39" s="263">
        <v>1</v>
      </c>
    </row>
    <row r="40" spans="1:10" s="261" customFormat="1" ht="9" customHeight="1" x14ac:dyDescent="0.2">
      <c r="A40" s="75" t="s">
        <v>8</v>
      </c>
      <c r="B40" s="276">
        <v>124</v>
      </c>
      <c r="C40" s="277">
        <v>26</v>
      </c>
      <c r="D40" s="278">
        <f t="shared" ref="D40:D42" si="4">SUM(B40:C40)</f>
        <v>150</v>
      </c>
      <c r="F40" s="263" t="s">
        <v>1</v>
      </c>
      <c r="G40" s="263">
        <v>263</v>
      </c>
    </row>
    <row r="41" spans="1:10" s="261" customFormat="1" ht="9" customHeight="1" x14ac:dyDescent="0.2">
      <c r="A41" s="42" t="s">
        <v>210</v>
      </c>
      <c r="B41" s="272"/>
      <c r="C41" s="273">
        <v>1</v>
      </c>
      <c r="D41" s="274">
        <f t="shared" si="4"/>
        <v>1</v>
      </c>
      <c r="F41" s="263"/>
      <c r="G41" s="263">
        <f>SUM(G2:G40)</f>
        <v>2522</v>
      </c>
    </row>
    <row r="42" spans="1:10" s="261" customFormat="1" ht="9" customHeight="1" x14ac:dyDescent="0.2">
      <c r="A42" s="75" t="s">
        <v>10</v>
      </c>
      <c r="B42" s="276">
        <v>83</v>
      </c>
      <c r="C42" s="277">
        <v>21</v>
      </c>
      <c r="D42" s="278">
        <f t="shared" si="4"/>
        <v>104</v>
      </c>
      <c r="F42" s="263"/>
      <c r="G42" s="263"/>
    </row>
    <row r="43" spans="1:10" s="261" customFormat="1" ht="9" customHeight="1" x14ac:dyDescent="0.2">
      <c r="A43" s="42" t="s">
        <v>303</v>
      </c>
      <c r="B43" s="272">
        <v>31</v>
      </c>
      <c r="C43" s="273">
        <v>4</v>
      </c>
      <c r="D43" s="274">
        <f>SUM(B43:C43)</f>
        <v>35</v>
      </c>
      <c r="F43" s="263"/>
      <c r="G43" s="263"/>
    </row>
    <row r="44" spans="1:10" s="261" customFormat="1" ht="9" customHeight="1" x14ac:dyDescent="0.2">
      <c r="A44" s="75" t="s">
        <v>302</v>
      </c>
      <c r="B44" s="276">
        <v>5</v>
      </c>
      <c r="C44" s="277">
        <v>2</v>
      </c>
      <c r="D44" s="278">
        <f t="shared" ref="D44:D45" si="5">SUM(B44:C44)</f>
        <v>7</v>
      </c>
      <c r="F44" s="263"/>
      <c r="G44" s="264"/>
    </row>
    <row r="45" spans="1:10" s="261" customFormat="1" ht="9" customHeight="1" x14ac:dyDescent="0.2">
      <c r="A45" s="42" t="s">
        <v>48</v>
      </c>
      <c r="B45" s="272">
        <v>57</v>
      </c>
      <c r="C45" s="273">
        <v>22</v>
      </c>
      <c r="D45" s="274">
        <f t="shared" si="5"/>
        <v>79</v>
      </c>
      <c r="F45" s="263"/>
      <c r="G45" s="263"/>
    </row>
    <row r="46" spans="1:10" s="261" customFormat="1" ht="9" customHeight="1" thickBot="1" x14ac:dyDescent="0.25">
      <c r="A46" s="75" t="s">
        <v>1</v>
      </c>
      <c r="B46" s="276">
        <v>214</v>
      </c>
      <c r="C46" s="277">
        <v>49</v>
      </c>
      <c r="D46" s="278">
        <f t="shared" si="2"/>
        <v>263</v>
      </c>
      <c r="F46" s="263"/>
      <c r="G46" s="263"/>
    </row>
    <row r="47" spans="1:10" ht="18" customHeight="1" thickBot="1" x14ac:dyDescent="0.25">
      <c r="A47" s="279" t="s">
        <v>0</v>
      </c>
      <c r="B47" s="280">
        <f>SUM(B8:B46)</f>
        <v>2101</v>
      </c>
      <c r="C47" s="281">
        <f>SUM(C8:C46)</f>
        <v>421</v>
      </c>
      <c r="D47" s="282">
        <f>SUM(D8:D46)</f>
        <v>2522</v>
      </c>
      <c r="F47" s="263"/>
      <c r="G47" s="264"/>
      <c r="H47" s="261"/>
      <c r="I47" s="261"/>
      <c r="J47" s="261"/>
    </row>
    <row r="48" spans="1:10" ht="12.75" x14ac:dyDescent="0.2">
      <c r="A48" s="286" t="s">
        <v>185</v>
      </c>
      <c r="F48" s="263"/>
      <c r="G48" s="264"/>
      <c r="H48" s="261"/>
      <c r="I48" s="261"/>
      <c r="J48" s="261"/>
    </row>
    <row r="49" spans="1:10" ht="45" customHeight="1" x14ac:dyDescent="0.2">
      <c r="F49" s="263"/>
      <c r="G49" s="264"/>
      <c r="H49" s="261"/>
      <c r="I49" s="261"/>
      <c r="J49" s="261"/>
    </row>
    <row r="50" spans="1:10" ht="11.25" customHeight="1" thickBot="1" x14ac:dyDescent="0.25">
      <c r="F50" s="263"/>
      <c r="G50" s="264"/>
      <c r="H50" s="261"/>
      <c r="I50" s="261"/>
      <c r="J50" s="261"/>
    </row>
    <row r="51" spans="1:10" ht="15.75" x14ac:dyDescent="0.2">
      <c r="F51" s="283" t="s">
        <v>7</v>
      </c>
      <c r="G51" s="284">
        <v>371</v>
      </c>
      <c r="H51" s="285">
        <f>+G51/$G$61</f>
        <v>0.43801652892561982</v>
      </c>
    </row>
    <row r="52" spans="1:10" ht="15.75" x14ac:dyDescent="0.2">
      <c r="F52" s="287" t="s">
        <v>204</v>
      </c>
      <c r="G52" s="288">
        <v>231</v>
      </c>
      <c r="H52" s="285">
        <f>+G52/$G$61</f>
        <v>0.27272727272727271</v>
      </c>
    </row>
    <row r="53" spans="1:10" ht="15.75" x14ac:dyDescent="0.2">
      <c r="F53" s="287" t="s">
        <v>156</v>
      </c>
      <c r="G53" s="288">
        <v>193</v>
      </c>
      <c r="H53" s="285">
        <f>+G53/$G$61</f>
        <v>0.22786304604486424</v>
      </c>
    </row>
    <row r="54" spans="1:10" ht="35.25" customHeight="1" x14ac:dyDescent="0.2">
      <c r="F54" s="287" t="s">
        <v>45</v>
      </c>
      <c r="G54" s="288">
        <v>162</v>
      </c>
      <c r="H54" s="285">
        <f t="shared" ref="H54:H60" si="6">+G54/$G$61</f>
        <v>0.19126328217237309</v>
      </c>
    </row>
    <row r="55" spans="1:10" ht="35.25" customHeight="1" x14ac:dyDescent="0.2">
      <c r="F55" s="287" t="s">
        <v>8</v>
      </c>
      <c r="G55" s="288">
        <v>150</v>
      </c>
      <c r="H55" s="285">
        <f t="shared" si="6"/>
        <v>0.17709563164108619</v>
      </c>
    </row>
    <row r="56" spans="1:10" ht="32.25" customHeight="1" x14ac:dyDescent="0.2">
      <c r="F56" s="287" t="s">
        <v>44</v>
      </c>
      <c r="G56" s="288">
        <v>132</v>
      </c>
      <c r="H56" s="285">
        <f t="shared" si="6"/>
        <v>0.15584415584415584</v>
      </c>
    </row>
    <row r="57" spans="1:10" ht="12.75" x14ac:dyDescent="0.2">
      <c r="A57" s="292" t="s">
        <v>32</v>
      </c>
      <c r="F57" s="287" t="s">
        <v>9</v>
      </c>
      <c r="G57" s="288">
        <v>122</v>
      </c>
      <c r="H57" s="285">
        <f t="shared" si="6"/>
        <v>0.14403778040141677</v>
      </c>
    </row>
    <row r="58" spans="1:10" ht="13.5" customHeight="1" x14ac:dyDescent="0.2">
      <c r="F58" s="287" t="s">
        <v>46</v>
      </c>
      <c r="G58" s="288">
        <v>114</v>
      </c>
      <c r="H58" s="285">
        <f t="shared" si="6"/>
        <v>0.13459268004722549</v>
      </c>
    </row>
    <row r="59" spans="1:10" ht="35.25" customHeight="1" x14ac:dyDescent="0.2">
      <c r="F59" s="290" t="s">
        <v>10</v>
      </c>
      <c r="G59" s="291">
        <v>104</v>
      </c>
      <c r="H59" s="285">
        <f t="shared" si="6"/>
        <v>0.12278630460448642</v>
      </c>
    </row>
    <row r="60" spans="1:10" ht="35.25" customHeight="1" x14ac:dyDescent="0.2">
      <c r="F60" s="295" t="s">
        <v>190</v>
      </c>
      <c r="G60" s="291">
        <v>96</v>
      </c>
      <c r="H60" s="285">
        <f t="shared" si="6"/>
        <v>0.11334120425029516</v>
      </c>
    </row>
    <row r="61" spans="1:10" ht="35.25" customHeight="1" x14ac:dyDescent="0.2">
      <c r="F61" s="308" t="s">
        <v>31</v>
      </c>
      <c r="G61" s="293">
        <v>847</v>
      </c>
      <c r="H61" s="285">
        <f>+G61/$G$61</f>
        <v>1</v>
      </c>
    </row>
    <row r="62" spans="1:10" ht="35.25" customHeight="1" x14ac:dyDescent="0.2">
      <c r="G62" s="355">
        <f>SUM(G51:G61)</f>
        <v>2522</v>
      </c>
    </row>
    <row r="72" spans="9:10" ht="35.25" customHeight="1" x14ac:dyDescent="0.2">
      <c r="I72" s="262"/>
      <c r="J72" s="262"/>
    </row>
    <row r="73" spans="9:10" ht="35.25" customHeight="1" x14ac:dyDescent="0.2">
      <c r="I73" s="262"/>
      <c r="J73" s="262"/>
    </row>
    <row r="74" spans="9:10" ht="35.25" customHeight="1" x14ac:dyDescent="0.2">
      <c r="I74" s="261"/>
      <c r="J74" s="261"/>
    </row>
    <row r="75" spans="9:10" ht="35.25" customHeight="1" x14ac:dyDescent="0.2">
      <c r="I75" s="261"/>
      <c r="J75" s="261"/>
    </row>
    <row r="76" spans="9:10" ht="35.25" customHeight="1" x14ac:dyDescent="0.2">
      <c r="I76" s="261"/>
      <c r="J76" s="261"/>
    </row>
    <row r="77" spans="9:10" ht="35.25" customHeight="1" x14ac:dyDescent="0.2">
      <c r="I77" s="261"/>
      <c r="J77" s="261"/>
    </row>
    <row r="78" spans="9:10" ht="35.25" customHeight="1" x14ac:dyDescent="0.2">
      <c r="I78" s="261"/>
      <c r="J78" s="261"/>
    </row>
    <row r="79" spans="9:10" ht="35.25" customHeight="1" x14ac:dyDescent="0.2">
      <c r="I79" s="261"/>
      <c r="J79" s="261"/>
    </row>
    <row r="80" spans="9:10" ht="35.25" customHeight="1" x14ac:dyDescent="0.2">
      <c r="I80" s="261"/>
      <c r="J80" s="261"/>
    </row>
    <row r="81" spans="9:10" ht="35.25" customHeight="1" x14ac:dyDescent="0.2">
      <c r="I81" s="261"/>
      <c r="J81" s="261"/>
    </row>
    <row r="82" spans="9:10" ht="35.25" customHeight="1" x14ac:dyDescent="0.2">
      <c r="I82" s="261"/>
      <c r="J82" s="261"/>
    </row>
    <row r="83" spans="9:10" ht="35.25" customHeight="1" x14ac:dyDescent="0.2">
      <c r="I83" s="261"/>
      <c r="J83" s="261"/>
    </row>
    <row r="84" spans="9:10" ht="35.25" customHeight="1" x14ac:dyDescent="0.2">
      <c r="I84" s="261"/>
      <c r="J84" s="261"/>
    </row>
    <row r="85" spans="9:10" ht="35.25" customHeight="1" x14ac:dyDescent="0.2">
      <c r="I85" s="261"/>
      <c r="J85" s="261"/>
    </row>
    <row r="86" spans="9:10" ht="35.25" customHeight="1" x14ac:dyDescent="0.2">
      <c r="I86" s="261"/>
      <c r="J86" s="261"/>
    </row>
    <row r="87" spans="9:10" ht="35.25" customHeight="1" x14ac:dyDescent="0.2">
      <c r="I87" s="261"/>
      <c r="J87" s="261"/>
    </row>
    <row r="88" spans="9:10" ht="35.25" customHeight="1" x14ac:dyDescent="0.2">
      <c r="I88" s="261"/>
      <c r="J88" s="261"/>
    </row>
    <row r="89" spans="9:10" ht="35.25" customHeight="1" x14ac:dyDescent="0.2">
      <c r="I89" s="261"/>
      <c r="J89" s="261"/>
    </row>
    <row r="90" spans="9:10" ht="35.25" customHeight="1" x14ac:dyDescent="0.2">
      <c r="I90" s="261"/>
      <c r="J90" s="261"/>
    </row>
    <row r="91" spans="9:10" ht="35.25" customHeight="1" x14ac:dyDescent="0.2">
      <c r="I91" s="261"/>
      <c r="J91" s="261"/>
    </row>
    <row r="92" spans="9:10" ht="35.25" customHeight="1" x14ac:dyDescent="0.2">
      <c r="I92" s="261"/>
      <c r="J92" s="261"/>
    </row>
    <row r="93" spans="9:10" ht="35.25" customHeight="1" x14ac:dyDescent="0.2">
      <c r="I93" s="261"/>
      <c r="J93" s="261"/>
    </row>
    <row r="94" spans="9:10" ht="35.25" customHeight="1" x14ac:dyDescent="0.2">
      <c r="I94" s="261"/>
      <c r="J94" s="261"/>
    </row>
    <row r="95" spans="9:10" ht="35.25" customHeight="1" x14ac:dyDescent="0.2">
      <c r="I95" s="261"/>
      <c r="J95" s="261"/>
    </row>
    <row r="96" spans="9:10" ht="35.25" customHeight="1" x14ac:dyDescent="0.2">
      <c r="I96" s="261"/>
      <c r="J96" s="261"/>
    </row>
    <row r="97" spans="9:10" ht="35.25" customHeight="1" x14ac:dyDescent="0.2">
      <c r="I97" s="261"/>
      <c r="J97" s="261"/>
    </row>
    <row r="98" spans="9:10" ht="35.25" customHeight="1" x14ac:dyDescent="0.2">
      <c r="I98" s="261"/>
      <c r="J98" s="261"/>
    </row>
    <row r="99" spans="9:10" ht="35.25" customHeight="1" x14ac:dyDescent="0.2">
      <c r="I99" s="261"/>
      <c r="J99" s="261"/>
    </row>
    <row r="100" spans="9:10" ht="35.25" customHeight="1" x14ac:dyDescent="0.2">
      <c r="I100" s="261"/>
      <c r="J100" s="261"/>
    </row>
    <row r="101" spans="9:10" ht="35.25" customHeight="1" x14ac:dyDescent="0.2">
      <c r="I101" s="261"/>
      <c r="J101" s="261"/>
    </row>
    <row r="102" spans="9:10" ht="35.25" customHeight="1" x14ac:dyDescent="0.2">
      <c r="I102" s="261"/>
      <c r="J102" s="261"/>
    </row>
    <row r="103" spans="9:10" ht="35.25" customHeight="1" x14ac:dyDescent="0.2">
      <c r="I103" s="261"/>
      <c r="J103" s="261"/>
    </row>
    <row r="104" spans="9:10" ht="35.25" customHeight="1" x14ac:dyDescent="0.2">
      <c r="I104" s="261"/>
      <c r="J104" s="261"/>
    </row>
    <row r="105" spans="9:10" ht="35.25" customHeight="1" x14ac:dyDescent="0.2">
      <c r="I105" s="261"/>
      <c r="J105" s="261"/>
    </row>
    <row r="106" spans="9:10" ht="35.25" customHeight="1" x14ac:dyDescent="0.2">
      <c r="I106" s="261"/>
      <c r="J106" s="261"/>
    </row>
    <row r="107" spans="9:10" ht="35.25" customHeight="1" x14ac:dyDescent="0.2">
      <c r="I107" s="261"/>
      <c r="J107" s="261"/>
    </row>
    <row r="108" spans="9:10" ht="35.25" customHeight="1" x14ac:dyDescent="0.2">
      <c r="I108" s="261"/>
      <c r="J108" s="261"/>
    </row>
    <row r="109" spans="9:10" ht="35.25" customHeight="1" x14ac:dyDescent="0.2">
      <c r="I109" s="261"/>
      <c r="J109" s="261"/>
    </row>
  </sheetData>
  <sortState ref="F2:G39">
    <sortCondition descending="1" ref="G2:G39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449" t="s">
        <v>38</v>
      </c>
      <c r="B1" s="449"/>
      <c r="C1" s="449"/>
      <c r="D1" s="449"/>
    </row>
    <row r="2" spans="1:7" ht="15" x14ac:dyDescent="0.2">
      <c r="A2" s="18" t="s">
        <v>122</v>
      </c>
      <c r="B2" s="19"/>
      <c r="C2" s="19"/>
      <c r="D2" s="19"/>
    </row>
    <row r="3" spans="1:7" s="2" customFormat="1" ht="24" customHeight="1" x14ac:dyDescent="0.2">
      <c r="A3" s="450" t="s">
        <v>165</v>
      </c>
      <c r="B3" s="450"/>
      <c r="C3" s="450"/>
      <c r="D3" s="450"/>
      <c r="G3" s="6"/>
    </row>
    <row r="4" spans="1:7" s="2" customFormat="1" ht="15.75" x14ac:dyDescent="0.2">
      <c r="A4" s="458" t="s">
        <v>206</v>
      </c>
      <c r="B4" s="450"/>
      <c r="C4" s="450"/>
      <c r="D4" s="450"/>
      <c r="F4" s="9"/>
    </row>
    <row r="5" spans="1:7" s="2" customFormat="1" ht="13.5" customHeight="1" thickBot="1" x14ac:dyDescent="0.25">
      <c r="A5" s="451"/>
      <c r="B5" s="452"/>
      <c r="C5" s="452"/>
      <c r="D5" s="452"/>
      <c r="F5" s="9"/>
    </row>
    <row r="6" spans="1:7" s="2" customFormat="1" ht="16.5" thickBot="1" x14ac:dyDescent="0.25">
      <c r="A6" s="453" t="s">
        <v>164</v>
      </c>
      <c r="B6" s="455" t="s">
        <v>120</v>
      </c>
      <c r="C6" s="456"/>
      <c r="D6" s="453" t="s">
        <v>0</v>
      </c>
      <c r="F6" s="9"/>
    </row>
    <row r="7" spans="1:7" s="2" customFormat="1" ht="16.5" thickBot="1" x14ac:dyDescent="0.25">
      <c r="A7" s="454"/>
      <c r="B7" s="27" t="s">
        <v>118</v>
      </c>
      <c r="C7" s="27" t="s">
        <v>119</v>
      </c>
      <c r="D7" s="457"/>
      <c r="F7" s="9"/>
    </row>
    <row r="8" spans="1:7" s="9" customFormat="1" ht="9.75" customHeight="1" x14ac:dyDescent="0.2">
      <c r="A8" s="28" t="s">
        <v>135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">
      <c r="A10" s="21" t="s">
        <v>136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">
      <c r="A11" s="22" t="s">
        <v>207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">
      <c r="A12" s="21" t="s">
        <v>188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">
      <c r="A13" s="22" t="s">
        <v>143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">
      <c r="A15" s="22" t="s">
        <v>46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">
      <c r="A16" s="21" t="s">
        <v>170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">
      <c r="A17" s="22" t="s">
        <v>171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">
      <c r="A18" s="21" t="s">
        <v>137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">
      <c r="A19" s="22" t="s">
        <v>138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">
      <c r="A21" s="22" t="s">
        <v>139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">
      <c r="A22" s="21" t="s">
        <v>190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">
      <c r="A23" s="22" t="s">
        <v>189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">
      <c r="A24" s="21" t="s">
        <v>45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">
      <c r="A25" s="22" t="s">
        <v>144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">
      <c r="A26" s="21" t="s">
        <v>145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">
      <c r="A27" s="22" t="s">
        <v>140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">
      <c r="A28" s="21" t="s">
        <v>141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">
      <c r="A29" s="22" t="s">
        <v>142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">
      <c r="A30" s="21" t="s">
        <v>204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">
      <c r="A31" s="22" t="s">
        <v>47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">
      <c r="A32" s="21" t="s">
        <v>208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">
      <c r="A33" s="22" t="s">
        <v>209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">
      <c r="A34" s="21" t="s">
        <v>205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">
      <c r="A36" s="21" t="s">
        <v>154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">
      <c r="A37" s="22" t="s">
        <v>195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">
      <c r="A38" s="21" t="s">
        <v>155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">
      <c r="A39" s="22" t="s">
        <v>156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">
      <c r="A41" s="22" t="s">
        <v>210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">
      <c r="A43" s="22" t="s">
        <v>191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">
      <c r="A44" s="21" t="s">
        <v>48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25">
      <c r="A45" s="22" t="s">
        <v>160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25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5" thickBot="1" x14ac:dyDescent="0.25">
      <c r="A47" s="20" t="s">
        <v>185</v>
      </c>
    </row>
    <row r="48" spans="1:8" ht="11.25" customHeight="1" x14ac:dyDescent="0.2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">
      <c r="A49" s="448" t="s">
        <v>212</v>
      </c>
      <c r="B49" s="448"/>
      <c r="C49" s="448"/>
      <c r="D49" s="448"/>
      <c r="F49" s="14" t="s">
        <v>204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">
      <c r="F50" s="14" t="s">
        <v>156</v>
      </c>
      <c r="G50" s="12">
        <v>64</v>
      </c>
      <c r="H50" s="11">
        <f t="shared" si="1"/>
        <v>7.5650118203309691E-2</v>
      </c>
    </row>
    <row r="51" spans="1:8" ht="15" x14ac:dyDescent="0.2">
      <c r="F51" s="14" t="s">
        <v>44</v>
      </c>
      <c r="G51" s="12">
        <v>43</v>
      </c>
      <c r="H51" s="11">
        <f t="shared" si="1"/>
        <v>5.0827423167848697E-2</v>
      </c>
    </row>
    <row r="52" spans="1:8" ht="15" x14ac:dyDescent="0.2">
      <c r="F52" s="14" t="s">
        <v>45</v>
      </c>
      <c r="G52" s="12">
        <v>52</v>
      </c>
      <c r="H52" s="11">
        <f t="shared" si="1"/>
        <v>6.1465721040189124E-2</v>
      </c>
    </row>
    <row r="53" spans="1:8" ht="15" x14ac:dyDescent="0.2">
      <c r="F53" s="14" t="s">
        <v>48</v>
      </c>
      <c r="G53" s="12">
        <v>32</v>
      </c>
      <c r="H53" s="11">
        <f t="shared" si="1"/>
        <v>3.7825059101654845E-2</v>
      </c>
    </row>
    <row r="54" spans="1:8" ht="35.25" customHeight="1" x14ac:dyDescent="0.2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">
      <c r="A57" s="7" t="s">
        <v>32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  <row r="69" spans="9:10" ht="35.25" customHeight="1" x14ac:dyDescent="0.2">
      <c r="I69" s="9"/>
      <c r="J69" s="9"/>
    </row>
    <row r="70" spans="9:10" ht="35.25" customHeight="1" x14ac:dyDescent="0.2">
      <c r="I70" s="9"/>
      <c r="J70" s="9"/>
    </row>
    <row r="71" spans="9:10" ht="35.25" customHeight="1" x14ac:dyDescent="0.2">
      <c r="I71" s="9"/>
      <c r="J71" s="9"/>
    </row>
    <row r="72" spans="9:10" ht="35.25" customHeight="1" x14ac:dyDescent="0.2">
      <c r="I72" s="9"/>
      <c r="J72" s="9"/>
    </row>
    <row r="73" spans="9:10" ht="35.25" customHeight="1" x14ac:dyDescent="0.2">
      <c r="I73" s="9"/>
      <c r="J73" s="9"/>
    </row>
    <row r="74" spans="9:10" ht="35.25" customHeight="1" x14ac:dyDescent="0.2">
      <c r="I74" s="9"/>
      <c r="J74" s="9"/>
    </row>
    <row r="75" spans="9:10" ht="35.25" customHeight="1" x14ac:dyDescent="0.2">
      <c r="I75" s="9"/>
      <c r="J75" s="9"/>
    </row>
    <row r="76" spans="9:10" ht="35.25" customHeight="1" x14ac:dyDescent="0.2">
      <c r="I76" s="9"/>
      <c r="J76" s="9"/>
    </row>
    <row r="77" spans="9:10" ht="35.25" customHeight="1" x14ac:dyDescent="0.2">
      <c r="I77" s="9"/>
      <c r="J77" s="9"/>
    </row>
    <row r="78" spans="9:10" ht="35.25" customHeight="1" x14ac:dyDescent="0.2">
      <c r="I78" s="9"/>
      <c r="J78" s="9"/>
    </row>
    <row r="79" spans="9:10" ht="35.25" customHeight="1" x14ac:dyDescent="0.2">
      <c r="I79" s="9"/>
      <c r="J79" s="9"/>
    </row>
    <row r="80" spans="9:10" ht="35.25" customHeight="1" x14ac:dyDescent="0.2">
      <c r="I80" s="9"/>
      <c r="J80" s="9"/>
    </row>
    <row r="81" spans="9:10" ht="35.25" customHeight="1" x14ac:dyDescent="0.2">
      <c r="I81" s="9"/>
      <c r="J81" s="9"/>
    </row>
    <row r="82" spans="9:10" ht="35.25" customHeight="1" x14ac:dyDescent="0.2">
      <c r="I82" s="9"/>
      <c r="J82" s="9"/>
    </row>
    <row r="83" spans="9:10" ht="35.25" customHeight="1" x14ac:dyDescent="0.2">
      <c r="I83" s="9"/>
      <c r="J83" s="9"/>
    </row>
    <row r="84" spans="9:10" ht="35.25" customHeight="1" x14ac:dyDescent="0.2">
      <c r="I84" s="9"/>
      <c r="J84" s="9"/>
    </row>
    <row r="85" spans="9:10" ht="35.25" customHeight="1" x14ac:dyDescent="0.2">
      <c r="I85" s="9"/>
      <c r="J85" s="9"/>
    </row>
    <row r="86" spans="9:10" ht="35.25" customHeight="1" x14ac:dyDescent="0.2">
      <c r="I86" s="9"/>
      <c r="J86" s="9"/>
    </row>
    <row r="87" spans="9:10" ht="35.25" customHeight="1" x14ac:dyDescent="0.2">
      <c r="I87" s="9"/>
      <c r="J87" s="9"/>
    </row>
    <row r="88" spans="9:10" ht="35.25" customHeight="1" x14ac:dyDescent="0.2">
      <c r="I88" s="9"/>
      <c r="J88" s="9"/>
    </row>
    <row r="89" spans="9:10" ht="35.25" customHeight="1" x14ac:dyDescent="0.2">
      <c r="I89" s="9"/>
      <c r="J89" s="9"/>
    </row>
    <row r="90" spans="9:10" ht="35.25" customHeight="1" x14ac:dyDescent="0.2">
      <c r="I90" s="9"/>
      <c r="J90" s="9"/>
    </row>
    <row r="91" spans="9:10" ht="35.25" customHeight="1" x14ac:dyDescent="0.2">
      <c r="I91" s="9"/>
      <c r="J91" s="9"/>
    </row>
    <row r="92" spans="9:10" ht="35.25" customHeight="1" x14ac:dyDescent="0.2">
      <c r="I92" s="9"/>
      <c r="J92" s="9"/>
    </row>
    <row r="93" spans="9:10" ht="35.25" customHeight="1" x14ac:dyDescent="0.2">
      <c r="I93" s="9"/>
      <c r="J93" s="9"/>
    </row>
    <row r="94" spans="9:10" ht="35.25" customHeight="1" x14ac:dyDescent="0.2">
      <c r="I94" s="9"/>
      <c r="J94" s="9"/>
    </row>
    <row r="95" spans="9:10" ht="35.25" customHeight="1" x14ac:dyDescent="0.2">
      <c r="I95" s="9"/>
      <c r="J95" s="9"/>
    </row>
    <row r="96" spans="9:10" ht="35.25" customHeight="1" x14ac:dyDescent="0.2">
      <c r="I96" s="9"/>
      <c r="J96" s="9"/>
    </row>
    <row r="97" spans="9:10" ht="35.25" customHeight="1" x14ac:dyDescent="0.2">
      <c r="I97" s="9"/>
      <c r="J97" s="9"/>
    </row>
    <row r="98" spans="9:10" ht="35.25" customHeight="1" x14ac:dyDescent="0.2">
      <c r="I98" s="9"/>
      <c r="J98" s="9"/>
    </row>
    <row r="99" spans="9:10" ht="35.25" customHeight="1" x14ac:dyDescent="0.2">
      <c r="I99" s="9"/>
      <c r="J99" s="9"/>
    </row>
    <row r="100" spans="9:10" ht="35.25" customHeight="1" x14ac:dyDescent="0.2">
      <c r="I100" s="9"/>
      <c r="J100" s="9"/>
    </row>
    <row r="101" spans="9:10" ht="35.25" customHeight="1" x14ac:dyDescent="0.2">
      <c r="I101" s="9"/>
      <c r="J101" s="9"/>
    </row>
    <row r="102" spans="9:10" ht="35.25" customHeight="1" x14ac:dyDescent="0.2">
      <c r="I102" s="9"/>
      <c r="J102" s="9"/>
    </row>
    <row r="103" spans="9:10" ht="35.25" customHeight="1" x14ac:dyDescent="0.2">
      <c r="I103" s="9"/>
      <c r="J103" s="9"/>
    </row>
    <row r="104" spans="9:10" ht="35.25" customHeight="1" x14ac:dyDescent="0.2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98"/>
  <sheetViews>
    <sheetView showGridLines="0" view="pageBreakPreview" zoomScale="130" zoomScaleNormal="130" zoomScaleSheetLayoutView="130" workbookViewId="0">
      <selection activeCell="F26" sqref="F26"/>
    </sheetView>
  </sheetViews>
  <sheetFormatPr baseColWidth="10" defaultRowHeight="15.75" x14ac:dyDescent="0.2"/>
  <cols>
    <col min="1" max="1" width="48.5703125" style="72" customWidth="1"/>
    <col min="2" max="3" width="16.140625" style="70" customWidth="1"/>
    <col min="4" max="4" width="9.42578125" style="70" customWidth="1"/>
    <col min="5" max="5" width="11.42578125" style="70"/>
    <col min="6" max="6" width="17.85546875" style="70" customWidth="1"/>
    <col min="7" max="7" width="32.5703125" style="70" customWidth="1"/>
    <col min="8" max="16384" width="11.42578125" style="70"/>
  </cols>
  <sheetData>
    <row r="1" spans="1:4" s="71" customFormat="1" x14ac:dyDescent="0.2">
      <c r="A1" s="438" t="s">
        <v>249</v>
      </c>
      <c r="B1" s="438"/>
      <c r="C1" s="438"/>
      <c r="D1" s="438"/>
    </row>
    <row r="2" spans="1:4" ht="15" x14ac:dyDescent="0.2">
      <c r="A2" s="148" t="s">
        <v>122</v>
      </c>
      <c r="B2" s="69"/>
      <c r="C2" s="69"/>
      <c r="D2" s="69"/>
    </row>
    <row r="3" spans="1:4" s="71" customFormat="1" ht="31.5" customHeight="1" x14ac:dyDescent="0.2">
      <c r="A3" s="460" t="s">
        <v>201</v>
      </c>
      <c r="B3" s="460"/>
      <c r="C3" s="460"/>
      <c r="D3" s="460"/>
    </row>
    <row r="4" spans="1:4" s="71" customFormat="1" x14ac:dyDescent="0.2">
      <c r="A4" s="463" t="s">
        <v>275</v>
      </c>
      <c r="B4" s="460"/>
      <c r="C4" s="460"/>
      <c r="D4" s="460"/>
    </row>
    <row r="5" spans="1:4" s="71" customFormat="1" ht="7.5" customHeight="1" thickBot="1" x14ac:dyDescent="0.25">
      <c r="A5" s="461"/>
      <c r="B5" s="462"/>
      <c r="C5" s="462"/>
      <c r="D5" s="462"/>
    </row>
    <row r="6" spans="1:4" s="71" customFormat="1" ht="18.75" customHeight="1" thickBot="1" x14ac:dyDescent="0.25">
      <c r="A6" s="403" t="s">
        <v>39</v>
      </c>
      <c r="B6" s="390" t="s">
        <v>120</v>
      </c>
      <c r="C6" s="391"/>
      <c r="D6" s="403" t="s">
        <v>0</v>
      </c>
    </row>
    <row r="7" spans="1:4" s="71" customFormat="1" ht="18.75" customHeight="1" thickBot="1" x14ac:dyDescent="0.25">
      <c r="A7" s="408"/>
      <c r="B7" s="237" t="s">
        <v>118</v>
      </c>
      <c r="C7" s="237" t="s">
        <v>119</v>
      </c>
      <c r="D7" s="408"/>
    </row>
    <row r="8" spans="1:4" ht="10.5" customHeight="1" x14ac:dyDescent="0.2">
      <c r="A8" s="149" t="s">
        <v>43</v>
      </c>
      <c r="B8" s="39">
        <v>6</v>
      </c>
      <c r="C8" s="40">
        <v>0</v>
      </c>
      <c r="D8" s="189">
        <f t="shared" ref="D8:D17" si="0">SUM(B8:C8)</f>
        <v>6</v>
      </c>
    </row>
    <row r="9" spans="1:4" ht="10.5" customHeight="1" x14ac:dyDescent="0.2">
      <c r="A9" s="42" t="s">
        <v>27</v>
      </c>
      <c r="B9" s="43">
        <v>571</v>
      </c>
      <c r="C9" s="44">
        <v>149</v>
      </c>
      <c r="D9" s="190">
        <f t="shared" si="0"/>
        <v>720</v>
      </c>
    </row>
    <row r="10" spans="1:4" ht="10.5" customHeight="1" x14ac:dyDescent="0.2">
      <c r="A10" s="75" t="s">
        <v>29</v>
      </c>
      <c r="B10" s="47">
        <v>157</v>
      </c>
      <c r="C10" s="48">
        <v>13</v>
      </c>
      <c r="D10" s="191">
        <f t="shared" si="0"/>
        <v>170</v>
      </c>
    </row>
    <row r="11" spans="1:4" ht="10.5" customHeight="1" x14ac:dyDescent="0.2">
      <c r="A11" s="42" t="s">
        <v>272</v>
      </c>
      <c r="B11" s="43">
        <v>4</v>
      </c>
      <c r="C11" s="44">
        <v>1</v>
      </c>
      <c r="D11" s="190">
        <f t="shared" ref="D11:D14" si="1">SUM(B11:C11)</f>
        <v>5</v>
      </c>
    </row>
    <row r="12" spans="1:4" ht="10.5" customHeight="1" x14ac:dyDescent="0.2">
      <c r="A12" s="75" t="s">
        <v>36</v>
      </c>
      <c r="B12" s="47">
        <v>11</v>
      </c>
      <c r="C12" s="48">
        <v>0</v>
      </c>
      <c r="D12" s="191">
        <f t="shared" si="1"/>
        <v>11</v>
      </c>
    </row>
    <row r="13" spans="1:4" ht="10.5" customHeight="1" x14ac:dyDescent="0.2">
      <c r="A13" s="42" t="s">
        <v>28</v>
      </c>
      <c r="B13" s="43">
        <v>87</v>
      </c>
      <c r="C13" s="44">
        <v>5</v>
      </c>
      <c r="D13" s="190">
        <f t="shared" si="1"/>
        <v>92</v>
      </c>
    </row>
    <row r="14" spans="1:4" ht="10.5" customHeight="1" x14ac:dyDescent="0.2">
      <c r="A14" s="75" t="s">
        <v>270</v>
      </c>
      <c r="B14" s="47">
        <v>2</v>
      </c>
      <c r="C14" s="48">
        <v>0</v>
      </c>
      <c r="D14" s="191">
        <f t="shared" si="1"/>
        <v>2</v>
      </c>
    </row>
    <row r="15" spans="1:4" ht="10.5" customHeight="1" x14ac:dyDescent="0.2">
      <c r="A15" s="42" t="s">
        <v>42</v>
      </c>
      <c r="B15" s="43">
        <v>12</v>
      </c>
      <c r="C15" s="44">
        <v>1</v>
      </c>
      <c r="D15" s="190">
        <f t="shared" si="0"/>
        <v>13</v>
      </c>
    </row>
    <row r="16" spans="1:4" ht="10.5" customHeight="1" x14ac:dyDescent="0.2">
      <c r="A16" s="75" t="s">
        <v>261</v>
      </c>
      <c r="B16" s="47">
        <v>89</v>
      </c>
      <c r="C16" s="48">
        <v>12</v>
      </c>
      <c r="D16" s="191">
        <f t="shared" si="0"/>
        <v>101</v>
      </c>
    </row>
    <row r="17" spans="1:9" ht="10.5" customHeight="1" x14ac:dyDescent="0.2">
      <c r="A17" s="42" t="s">
        <v>11</v>
      </c>
      <c r="B17" s="43">
        <v>250</v>
      </c>
      <c r="C17" s="44">
        <v>36</v>
      </c>
      <c r="D17" s="190">
        <f t="shared" si="0"/>
        <v>286</v>
      </c>
    </row>
    <row r="18" spans="1:9" ht="10.5" customHeight="1" x14ac:dyDescent="0.2">
      <c r="A18" s="75" t="s">
        <v>14</v>
      </c>
      <c r="B18" s="47">
        <v>39</v>
      </c>
      <c r="C18" s="48">
        <v>21</v>
      </c>
      <c r="D18" s="191">
        <f t="shared" ref="D18:D19" si="2">SUM(B18:C18)</f>
        <v>60</v>
      </c>
    </row>
    <row r="19" spans="1:9" ht="10.5" customHeight="1" x14ac:dyDescent="0.2">
      <c r="A19" s="42" t="s">
        <v>300</v>
      </c>
      <c r="B19" s="43">
        <v>6</v>
      </c>
      <c r="C19" s="44">
        <v>0</v>
      </c>
      <c r="D19" s="190">
        <f t="shared" si="2"/>
        <v>6</v>
      </c>
    </row>
    <row r="20" spans="1:9" ht="10.5" customHeight="1" x14ac:dyDescent="0.2">
      <c r="A20" s="75" t="s">
        <v>265</v>
      </c>
      <c r="B20" s="47">
        <v>1</v>
      </c>
      <c r="C20" s="48">
        <v>0</v>
      </c>
      <c r="D20" s="191">
        <f t="shared" ref="D20:D25" si="3">SUM(B20:C20)</f>
        <v>1</v>
      </c>
    </row>
    <row r="21" spans="1:9" ht="10.5" customHeight="1" x14ac:dyDescent="0.2">
      <c r="A21" s="42" t="s">
        <v>146</v>
      </c>
      <c r="B21" s="43">
        <v>47</v>
      </c>
      <c r="C21" s="44">
        <v>7</v>
      </c>
      <c r="D21" s="190">
        <f t="shared" si="3"/>
        <v>54</v>
      </c>
    </row>
    <row r="22" spans="1:9" ht="10.5" customHeight="1" x14ac:dyDescent="0.2">
      <c r="A22" s="75" t="s">
        <v>13</v>
      </c>
      <c r="B22" s="47">
        <v>69</v>
      </c>
      <c r="C22" s="48">
        <v>24</v>
      </c>
      <c r="D22" s="191">
        <f t="shared" si="3"/>
        <v>93</v>
      </c>
    </row>
    <row r="23" spans="1:9" ht="10.5" customHeight="1" x14ac:dyDescent="0.2">
      <c r="A23" s="42" t="s">
        <v>238</v>
      </c>
      <c r="B23" s="43">
        <v>151</v>
      </c>
      <c r="C23" s="44">
        <v>38</v>
      </c>
      <c r="D23" s="190">
        <f t="shared" si="3"/>
        <v>189</v>
      </c>
    </row>
    <row r="24" spans="1:9" ht="10.5" customHeight="1" x14ac:dyDescent="0.2">
      <c r="A24" s="75" t="s">
        <v>12</v>
      </c>
      <c r="B24" s="47">
        <v>65</v>
      </c>
      <c r="C24" s="48">
        <v>6</v>
      </c>
      <c r="D24" s="191">
        <f t="shared" si="3"/>
        <v>71</v>
      </c>
    </row>
    <row r="25" spans="1:9" ht="10.5" customHeight="1" thickBot="1" x14ac:dyDescent="0.25">
      <c r="A25" s="42" t="s">
        <v>1</v>
      </c>
      <c r="B25" s="43">
        <v>534</v>
      </c>
      <c r="C25" s="44">
        <v>108</v>
      </c>
      <c r="D25" s="190">
        <f t="shared" si="3"/>
        <v>642</v>
      </c>
    </row>
    <row r="26" spans="1:9" ht="18" customHeight="1" thickBot="1" x14ac:dyDescent="0.25">
      <c r="A26" s="238" t="s">
        <v>0</v>
      </c>
      <c r="B26" s="226">
        <f>SUM(B8:B25)</f>
        <v>2101</v>
      </c>
      <c r="C26" s="225">
        <f>SUM(C8:C25)</f>
        <v>421</v>
      </c>
      <c r="D26" s="213">
        <f>SUM(D8:D25)</f>
        <v>2522</v>
      </c>
    </row>
    <row r="27" spans="1:9" ht="18" customHeight="1" x14ac:dyDescent="0.2">
      <c r="A27" s="151" t="s">
        <v>185</v>
      </c>
      <c r="B27" s="152"/>
      <c r="C27" s="152"/>
      <c r="D27" s="152"/>
    </row>
    <row r="28" spans="1:9" ht="34.5" customHeight="1" x14ac:dyDescent="0.2">
      <c r="G28" s="71" t="s">
        <v>217</v>
      </c>
      <c r="H28" s="71" t="s">
        <v>218</v>
      </c>
      <c r="I28" s="71"/>
    </row>
    <row r="29" spans="1:9" ht="33" customHeight="1" x14ac:dyDescent="0.2">
      <c r="F29" s="71"/>
      <c r="G29" s="154" t="s">
        <v>27</v>
      </c>
      <c r="H29" s="155">
        <v>720</v>
      </c>
      <c r="I29" s="71"/>
    </row>
    <row r="30" spans="1:9" ht="16.5" customHeight="1" x14ac:dyDescent="0.2">
      <c r="G30" s="154" t="s">
        <v>11</v>
      </c>
      <c r="H30" s="66">
        <v>286</v>
      </c>
    </row>
    <row r="31" spans="1:9" ht="18" customHeight="1" x14ac:dyDescent="0.2">
      <c r="F31" s="71"/>
      <c r="G31" s="154" t="s">
        <v>238</v>
      </c>
      <c r="H31" s="155">
        <v>189</v>
      </c>
      <c r="I31" s="71"/>
    </row>
    <row r="32" spans="1:9" ht="18" customHeight="1" x14ac:dyDescent="0.2">
      <c r="F32" s="71"/>
      <c r="G32" s="154" t="s">
        <v>29</v>
      </c>
      <c r="H32" s="66">
        <v>170</v>
      </c>
      <c r="I32" s="71"/>
    </row>
    <row r="33" spans="1:9" ht="18" customHeight="1" x14ac:dyDescent="0.2">
      <c r="F33" s="71"/>
      <c r="G33" s="154" t="s">
        <v>261</v>
      </c>
      <c r="H33" s="155">
        <v>101</v>
      </c>
      <c r="I33" s="71"/>
    </row>
    <row r="34" spans="1:9" ht="18" customHeight="1" x14ac:dyDescent="0.2">
      <c r="F34" s="71"/>
      <c r="G34" s="153" t="s">
        <v>13</v>
      </c>
      <c r="H34" s="66">
        <v>93</v>
      </c>
      <c r="I34" s="71"/>
    </row>
    <row r="35" spans="1:9" ht="18" customHeight="1" x14ac:dyDescent="0.2">
      <c r="F35" s="71"/>
      <c r="G35" s="154" t="s">
        <v>28</v>
      </c>
      <c r="H35" s="155">
        <v>92</v>
      </c>
      <c r="I35" s="71"/>
    </row>
    <row r="36" spans="1:9" ht="18" customHeight="1" x14ac:dyDescent="0.2">
      <c r="G36" s="153" t="s">
        <v>12</v>
      </c>
      <c r="H36" s="156">
        <v>71</v>
      </c>
    </row>
    <row r="37" spans="1:9" ht="18" customHeight="1" x14ac:dyDescent="0.2">
      <c r="G37" s="154" t="s">
        <v>14</v>
      </c>
      <c r="H37" s="158">
        <v>60</v>
      </c>
    </row>
    <row r="38" spans="1:9" ht="18" customHeight="1" x14ac:dyDescent="0.2">
      <c r="G38" s="153" t="s">
        <v>146</v>
      </c>
      <c r="H38" s="156">
        <v>54</v>
      </c>
    </row>
    <row r="39" spans="1:9" ht="18" customHeight="1" x14ac:dyDescent="0.2">
      <c r="G39" s="154" t="s">
        <v>42</v>
      </c>
      <c r="H39" s="66">
        <v>13</v>
      </c>
    </row>
    <row r="40" spans="1:9" ht="18" customHeight="1" x14ac:dyDescent="0.2">
      <c r="G40" s="153" t="s">
        <v>36</v>
      </c>
      <c r="H40" s="156">
        <v>11</v>
      </c>
    </row>
    <row r="41" spans="1:9" ht="18" customHeight="1" x14ac:dyDescent="0.2">
      <c r="G41" s="153" t="s">
        <v>43</v>
      </c>
      <c r="H41" s="120">
        <v>6</v>
      </c>
    </row>
    <row r="42" spans="1:9" ht="18" customHeight="1" x14ac:dyDescent="0.2">
      <c r="G42" s="153" t="s">
        <v>300</v>
      </c>
      <c r="H42" s="120">
        <v>6</v>
      </c>
    </row>
    <row r="43" spans="1:9" x14ac:dyDescent="0.2">
      <c r="G43" s="157" t="s">
        <v>272</v>
      </c>
      <c r="H43" s="156">
        <v>5</v>
      </c>
    </row>
    <row r="44" spans="1:9" x14ac:dyDescent="0.2">
      <c r="G44" s="157" t="s">
        <v>270</v>
      </c>
      <c r="H44" s="156">
        <v>2</v>
      </c>
    </row>
    <row r="45" spans="1:9" x14ac:dyDescent="0.2">
      <c r="G45" s="157" t="s">
        <v>265</v>
      </c>
      <c r="H45" s="120">
        <v>1</v>
      </c>
    </row>
    <row r="46" spans="1:9" ht="12.75" x14ac:dyDescent="0.2">
      <c r="A46" s="459" t="s">
        <v>32</v>
      </c>
      <c r="B46" s="459"/>
      <c r="C46" s="459"/>
      <c r="D46" s="459"/>
      <c r="G46" s="158" t="s">
        <v>1</v>
      </c>
      <c r="H46" s="158">
        <v>642</v>
      </c>
    </row>
    <row r="47" spans="1:9" ht="22.5" customHeight="1" x14ac:dyDescent="0.2">
      <c r="A47" s="57"/>
      <c r="G47" s="158"/>
      <c r="H47" s="120">
        <f>SUM(H29:H46)</f>
        <v>2522</v>
      </c>
    </row>
    <row r="48" spans="1:9" ht="14.25" customHeight="1" x14ac:dyDescent="0.2">
      <c r="G48" s="157"/>
      <c r="H48" s="156"/>
    </row>
    <row r="49" spans="7:8" x14ac:dyDescent="0.2">
      <c r="G49" s="157"/>
      <c r="H49" s="156"/>
    </row>
    <row r="54" spans="7:8" ht="12" customHeight="1" x14ac:dyDescent="0.2"/>
    <row r="55" spans="7:8" ht="12" customHeight="1" x14ac:dyDescent="0.2"/>
    <row r="77" spans="9:12" x14ac:dyDescent="0.2">
      <c r="I77" s="71"/>
      <c r="J77" s="71"/>
      <c r="K77" s="71"/>
      <c r="L77" s="71"/>
    </row>
    <row r="78" spans="9:12" x14ac:dyDescent="0.2">
      <c r="I78" s="71"/>
      <c r="J78" s="71"/>
      <c r="K78" s="71"/>
      <c r="L78" s="71"/>
    </row>
    <row r="79" spans="9:12" x14ac:dyDescent="0.2">
      <c r="L79" s="71"/>
    </row>
    <row r="90" spans="8:12" x14ac:dyDescent="0.2">
      <c r="H90" s="150"/>
    </row>
    <row r="91" spans="8:12" x14ac:dyDescent="0.2">
      <c r="L91" s="150"/>
    </row>
    <row r="98" spans="11:11" x14ac:dyDescent="0.2">
      <c r="K98" s="150"/>
    </row>
  </sheetData>
  <sortState ref="G29:H45">
    <sortCondition descending="1" ref="H29:H45"/>
  </sortState>
  <mergeCells count="8">
    <mergeCell ref="A46:D46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2019-04-29T16:54:17Z</cp:lastPrinted>
  <dcterms:created xsi:type="dcterms:W3CDTF">2005-11-30T15:13:05Z</dcterms:created>
  <dcterms:modified xsi:type="dcterms:W3CDTF">2019-04-29T22:09:57Z</dcterms:modified>
</cp:coreProperties>
</file>